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Rec. Fonct.2010" sheetId="1" r:id="rId1"/>
  </sheets>
  <calcPr calcId="144525"/>
</workbook>
</file>

<file path=xl/calcChain.xml><?xml version="1.0" encoding="utf-8"?>
<calcChain xmlns="http://schemas.openxmlformats.org/spreadsheetml/2006/main">
  <c r="K1188" i="1" l="1"/>
  <c r="K1190" i="1" s="1"/>
  <c r="M1143" i="1"/>
  <c r="L1142" i="1"/>
  <c r="K1142" i="1"/>
  <c r="J1142" i="1"/>
  <c r="I1142" i="1"/>
  <c r="H1142" i="1"/>
  <c r="L1128" i="1"/>
  <c r="K1128" i="1"/>
  <c r="J1128" i="1"/>
  <c r="I1128" i="1"/>
  <c r="G1128" i="1"/>
  <c r="J1124" i="1"/>
  <c r="H1124" i="1" s="1"/>
  <c r="J1123" i="1"/>
  <c r="H1123" i="1"/>
  <c r="J1122" i="1"/>
  <c r="H1122" i="1" s="1"/>
  <c r="J1121" i="1"/>
  <c r="H1121" i="1"/>
  <c r="H1128" i="1" s="1"/>
  <c r="J1120" i="1"/>
  <c r="H1120" i="1" s="1"/>
  <c r="J1119" i="1"/>
  <c r="H1119" i="1"/>
  <c r="J1118" i="1"/>
  <c r="H1118" i="1" s="1"/>
  <c r="J1117" i="1"/>
  <c r="H1117" i="1"/>
  <c r="M1091" i="1"/>
  <c r="J1053" i="1"/>
  <c r="J1089" i="1" s="1"/>
  <c r="J1106" i="1" s="1"/>
  <c r="I1053" i="1"/>
  <c r="I1089" i="1" s="1"/>
  <c r="I1106" i="1" s="1"/>
  <c r="M1038" i="1"/>
  <c r="L1036" i="1"/>
  <c r="L1053" i="1" s="1"/>
  <c r="L1089" i="1" s="1"/>
  <c r="L1106" i="1" s="1"/>
  <c r="K1036" i="1"/>
  <c r="K1053" i="1" s="1"/>
  <c r="K1089" i="1" s="1"/>
  <c r="K1106" i="1" s="1"/>
  <c r="J1036" i="1"/>
  <c r="I1036" i="1"/>
  <c r="H1036" i="1"/>
  <c r="H1053" i="1" s="1"/>
  <c r="H1089" i="1" s="1"/>
  <c r="H1106" i="1" s="1"/>
  <c r="G1036" i="1"/>
  <c r="G1053" i="1" s="1"/>
  <c r="G1089" i="1" s="1"/>
  <c r="G1106" i="1" s="1"/>
  <c r="G1142" i="1" s="1"/>
  <c r="L1031" i="1"/>
  <c r="K1031" i="1"/>
  <c r="J1031" i="1"/>
  <c r="I1031" i="1"/>
  <c r="H1031" i="1"/>
  <c r="G1031" i="1"/>
  <c r="L1012" i="1"/>
  <c r="K1012" i="1"/>
  <c r="J1012" i="1"/>
  <c r="I1012" i="1"/>
  <c r="H1012" i="1"/>
  <c r="G1012" i="1"/>
  <c r="M985" i="1"/>
  <c r="L975" i="1"/>
  <c r="K975" i="1"/>
  <c r="J975" i="1"/>
  <c r="I975" i="1"/>
  <c r="H975" i="1"/>
  <c r="G975" i="1"/>
  <c r="J972" i="1"/>
  <c r="H972" i="1"/>
  <c r="J971" i="1"/>
  <c r="H971" i="1" s="1"/>
  <c r="J969" i="1"/>
  <c r="H969" i="1"/>
  <c r="J968" i="1"/>
  <c r="H968" i="1"/>
  <c r="M934" i="1"/>
  <c r="J924" i="1"/>
  <c r="J923" i="1"/>
  <c r="J922" i="1"/>
  <c r="H922" i="1"/>
  <c r="J921" i="1"/>
  <c r="H921" i="1" s="1"/>
  <c r="J920" i="1"/>
  <c r="H920" i="1"/>
  <c r="J919" i="1"/>
  <c r="H919" i="1" s="1"/>
  <c r="J918" i="1"/>
  <c r="H918" i="1"/>
  <c r="J917" i="1"/>
  <c r="H917" i="1" s="1"/>
  <c r="J916" i="1"/>
  <c r="H916" i="1"/>
  <c r="J915" i="1"/>
  <c r="J914" i="1"/>
  <c r="H914" i="1" s="1"/>
  <c r="J913" i="1"/>
  <c r="H913" i="1"/>
  <c r="J912" i="1"/>
  <c r="H912" i="1" s="1"/>
  <c r="L902" i="1"/>
  <c r="L976" i="1" s="1"/>
  <c r="K902" i="1"/>
  <c r="K976" i="1" s="1"/>
  <c r="I902" i="1"/>
  <c r="I976" i="1" s="1"/>
  <c r="G902" i="1"/>
  <c r="G976" i="1" s="1"/>
  <c r="M882" i="1"/>
  <c r="H870" i="1"/>
  <c r="H869" i="1"/>
  <c r="H868" i="1"/>
  <c r="J866" i="1"/>
  <c r="H866" i="1" s="1"/>
  <c r="J865" i="1"/>
  <c r="H865" i="1"/>
  <c r="J864" i="1"/>
  <c r="J902" i="1" s="1"/>
  <c r="J976" i="1" s="1"/>
  <c r="H864" i="1"/>
  <c r="J863" i="1"/>
  <c r="H863" i="1"/>
  <c r="J862" i="1"/>
  <c r="H862" i="1" s="1"/>
  <c r="J860" i="1"/>
  <c r="H860" i="1"/>
  <c r="J859" i="1"/>
  <c r="H859" i="1"/>
  <c r="J858" i="1"/>
  <c r="H858" i="1"/>
  <c r="J857" i="1"/>
  <c r="H857" i="1" s="1"/>
  <c r="J856" i="1"/>
  <c r="H856" i="1"/>
  <c r="J854" i="1"/>
  <c r="H854" i="1"/>
  <c r="J853" i="1"/>
  <c r="H853" i="1"/>
  <c r="J851" i="1"/>
  <c r="H851" i="1" s="1"/>
  <c r="J850" i="1"/>
  <c r="H850" i="1"/>
  <c r="M831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J811" i="1"/>
  <c r="H811" i="1" s="1"/>
  <c r="J810" i="1"/>
  <c r="H810" i="1"/>
  <c r="J809" i="1"/>
  <c r="H809" i="1"/>
  <c r="J808" i="1"/>
  <c r="H808" i="1"/>
  <c r="J807" i="1"/>
  <c r="H807" i="1" s="1"/>
  <c r="J805" i="1"/>
  <c r="H805" i="1"/>
  <c r="J804" i="1"/>
  <c r="H804" i="1"/>
  <c r="J803" i="1"/>
  <c r="H803" i="1"/>
  <c r="H801" i="1"/>
  <c r="H800" i="1"/>
  <c r="H799" i="1"/>
  <c r="H798" i="1"/>
  <c r="H902" i="1" s="1"/>
  <c r="H976" i="1" s="1"/>
  <c r="M780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J759" i="1"/>
  <c r="H759" i="1"/>
  <c r="J758" i="1"/>
  <c r="H758" i="1" s="1"/>
  <c r="J757" i="1"/>
  <c r="H757" i="1"/>
  <c r="J756" i="1"/>
  <c r="H756" i="1" s="1"/>
  <c r="J755" i="1"/>
  <c r="H755" i="1"/>
  <c r="J754" i="1"/>
  <c r="H754" i="1" s="1"/>
  <c r="J753" i="1"/>
  <c r="H753" i="1"/>
  <c r="J752" i="1"/>
  <c r="H752" i="1" s="1"/>
  <c r="J750" i="1"/>
  <c r="H750" i="1"/>
  <c r="J749" i="1"/>
  <c r="H749" i="1" s="1"/>
  <c r="J747" i="1"/>
  <c r="H747" i="1"/>
  <c r="J746" i="1"/>
  <c r="H746" i="1" s="1"/>
  <c r="M727" i="1"/>
  <c r="H723" i="1"/>
  <c r="J721" i="1"/>
  <c r="H721" i="1" s="1"/>
  <c r="J720" i="1"/>
  <c r="H720" i="1"/>
  <c r="J719" i="1"/>
  <c r="J718" i="1"/>
  <c r="H718" i="1" s="1"/>
  <c r="J717" i="1"/>
  <c r="H717" i="1"/>
  <c r="J716" i="1"/>
  <c r="J715" i="1"/>
  <c r="H715" i="1"/>
  <c r="J714" i="1"/>
  <c r="H714" i="1" s="1"/>
  <c r="J712" i="1"/>
  <c r="H712" i="1"/>
  <c r="J711" i="1"/>
  <c r="H711" i="1" s="1"/>
  <c r="J710" i="1"/>
  <c r="H710" i="1"/>
  <c r="J709" i="1"/>
  <c r="H709" i="1" s="1"/>
  <c r="J707" i="1"/>
  <c r="J706" i="1"/>
  <c r="J705" i="1"/>
  <c r="I689" i="1"/>
  <c r="I725" i="1" s="1"/>
  <c r="I742" i="1" s="1"/>
  <c r="I778" i="1" s="1"/>
  <c r="I795" i="1" s="1"/>
  <c r="I829" i="1" s="1"/>
  <c r="I846" i="1" s="1"/>
  <c r="I880" i="1" s="1"/>
  <c r="I897" i="1" s="1"/>
  <c r="I932" i="1" s="1"/>
  <c r="I949" i="1" s="1"/>
  <c r="M675" i="1"/>
  <c r="L673" i="1"/>
  <c r="L689" i="1" s="1"/>
  <c r="L725" i="1" s="1"/>
  <c r="L742" i="1" s="1"/>
  <c r="L778" i="1" s="1"/>
  <c r="L795" i="1" s="1"/>
  <c r="L829" i="1" s="1"/>
  <c r="L846" i="1" s="1"/>
  <c r="L880" i="1" s="1"/>
  <c r="L897" i="1" s="1"/>
  <c r="L932" i="1" s="1"/>
  <c r="L949" i="1" s="1"/>
  <c r="K673" i="1"/>
  <c r="K689" i="1" s="1"/>
  <c r="K725" i="1" s="1"/>
  <c r="K742" i="1" s="1"/>
  <c r="K778" i="1" s="1"/>
  <c r="K795" i="1" s="1"/>
  <c r="K829" i="1" s="1"/>
  <c r="K846" i="1" s="1"/>
  <c r="K880" i="1" s="1"/>
  <c r="K897" i="1" s="1"/>
  <c r="K932" i="1" s="1"/>
  <c r="K949" i="1" s="1"/>
  <c r="I673" i="1"/>
  <c r="G673" i="1"/>
  <c r="G689" i="1" s="1"/>
  <c r="G725" i="1" s="1"/>
  <c r="G742" i="1" s="1"/>
  <c r="G778" i="1" s="1"/>
  <c r="G795" i="1" s="1"/>
  <c r="G829" i="1" s="1"/>
  <c r="G846" i="1" s="1"/>
  <c r="G880" i="1" s="1"/>
  <c r="G897" i="1" s="1"/>
  <c r="G932" i="1" s="1"/>
  <c r="G949" i="1" s="1"/>
  <c r="J669" i="1"/>
  <c r="H669" i="1"/>
  <c r="J668" i="1"/>
  <c r="H668" i="1" s="1"/>
  <c r="J667" i="1"/>
  <c r="H667" i="1"/>
  <c r="J666" i="1"/>
  <c r="H666" i="1" s="1"/>
  <c r="J665" i="1"/>
  <c r="H665" i="1"/>
  <c r="J663" i="1"/>
  <c r="H663" i="1" s="1"/>
  <c r="J662" i="1"/>
  <c r="H662" i="1"/>
  <c r="J660" i="1"/>
  <c r="H660" i="1" s="1"/>
  <c r="J659" i="1"/>
  <c r="H659" i="1"/>
  <c r="J658" i="1"/>
  <c r="H658" i="1" s="1"/>
  <c r="H673" i="1" s="1"/>
  <c r="H689" i="1" s="1"/>
  <c r="H725" i="1" s="1"/>
  <c r="H742" i="1" s="1"/>
  <c r="J657" i="1"/>
  <c r="H657" i="1"/>
  <c r="J656" i="1"/>
  <c r="H656" i="1" s="1"/>
  <c r="H655" i="1"/>
  <c r="J654" i="1"/>
  <c r="H654" i="1"/>
  <c r="J653" i="1"/>
  <c r="H653" i="1" s="1"/>
  <c r="J651" i="1"/>
  <c r="H651" i="1"/>
  <c r="J650" i="1"/>
  <c r="H650" i="1" s="1"/>
  <c r="J649" i="1"/>
  <c r="H649" i="1"/>
  <c r="M623" i="1"/>
  <c r="K608" i="1"/>
  <c r="G608" i="1"/>
  <c r="L607" i="1"/>
  <c r="L608" i="1" s="1"/>
  <c r="K607" i="1"/>
  <c r="I607" i="1"/>
  <c r="I608" i="1" s="1"/>
  <c r="H607" i="1"/>
  <c r="H608" i="1" s="1"/>
  <c r="G607" i="1"/>
  <c r="J604" i="1"/>
  <c r="J603" i="1"/>
  <c r="J602" i="1"/>
  <c r="J607" i="1" s="1"/>
  <c r="J608" i="1" s="1"/>
  <c r="J601" i="1"/>
  <c r="J600" i="1"/>
  <c r="J598" i="1"/>
  <c r="M571" i="1"/>
  <c r="L552" i="1"/>
  <c r="K552" i="1"/>
  <c r="J552" i="1"/>
  <c r="I552" i="1"/>
  <c r="H552" i="1"/>
  <c r="G552" i="1"/>
  <c r="H550" i="1"/>
  <c r="H549" i="1"/>
  <c r="H548" i="1"/>
  <c r="H547" i="1"/>
  <c r="H546" i="1"/>
  <c r="H545" i="1"/>
  <c r="H544" i="1"/>
  <c r="H543" i="1"/>
  <c r="J541" i="1"/>
  <c r="H541" i="1"/>
  <c r="J540" i="1"/>
  <c r="H540" i="1" s="1"/>
  <c r="J538" i="1"/>
  <c r="H538" i="1"/>
  <c r="J537" i="1"/>
  <c r="H537" i="1" s="1"/>
  <c r="K530" i="1"/>
  <c r="K569" i="1" s="1"/>
  <c r="K586" i="1" s="1"/>
  <c r="G530" i="1"/>
  <c r="G569" i="1" s="1"/>
  <c r="G586" i="1" s="1"/>
  <c r="E523" i="1"/>
  <c r="B523" i="1"/>
  <c r="M515" i="1"/>
  <c r="L513" i="1"/>
  <c r="L530" i="1" s="1"/>
  <c r="L569" i="1" s="1"/>
  <c r="L586" i="1" s="1"/>
  <c r="K513" i="1"/>
  <c r="J513" i="1"/>
  <c r="J530" i="1" s="1"/>
  <c r="J569" i="1" s="1"/>
  <c r="J586" i="1" s="1"/>
  <c r="I513" i="1"/>
  <c r="I530" i="1" s="1"/>
  <c r="I569" i="1" s="1"/>
  <c r="I586" i="1" s="1"/>
  <c r="H513" i="1"/>
  <c r="H530" i="1" s="1"/>
  <c r="H569" i="1" s="1"/>
  <c r="H586" i="1" s="1"/>
  <c r="G513" i="1"/>
  <c r="J509" i="1"/>
  <c r="H509" i="1"/>
  <c r="H508" i="1"/>
  <c r="H507" i="1"/>
  <c r="J505" i="1"/>
  <c r="H505" i="1"/>
  <c r="J504" i="1"/>
  <c r="H504" i="1" s="1"/>
  <c r="J502" i="1"/>
  <c r="H502" i="1"/>
  <c r="J501" i="1"/>
  <c r="H501" i="1" s="1"/>
  <c r="J499" i="1"/>
  <c r="H499" i="1"/>
  <c r="J498" i="1"/>
  <c r="H498" i="1" s="1"/>
  <c r="J497" i="1"/>
  <c r="H497" i="1"/>
  <c r="J496" i="1"/>
  <c r="H496" i="1" s="1"/>
  <c r="J495" i="1"/>
  <c r="H495" i="1"/>
  <c r="J494" i="1"/>
  <c r="H494" i="1" s="1"/>
  <c r="J492" i="1"/>
  <c r="H492" i="1"/>
  <c r="J491" i="1"/>
  <c r="H491" i="1" s="1"/>
  <c r="J490" i="1"/>
  <c r="H490" i="1"/>
  <c r="M464" i="1"/>
  <c r="L441" i="1"/>
  <c r="L444" i="1" s="1"/>
  <c r="L1192" i="1" s="1"/>
  <c r="K441" i="1"/>
  <c r="K444" i="1" s="1"/>
  <c r="I441" i="1"/>
  <c r="G441" i="1"/>
  <c r="G444" i="1" s="1"/>
  <c r="M412" i="1"/>
  <c r="M410" i="1"/>
  <c r="H408" i="1"/>
  <c r="H407" i="1"/>
  <c r="H406" i="1"/>
  <c r="H405" i="1"/>
  <c r="J404" i="1"/>
  <c r="H404" i="1"/>
  <c r="J403" i="1"/>
  <c r="H403" i="1"/>
  <c r="J401" i="1"/>
  <c r="H401" i="1"/>
  <c r="J400" i="1"/>
  <c r="H400" i="1" s="1"/>
  <c r="H399" i="1"/>
  <c r="J398" i="1"/>
  <c r="H398" i="1" s="1"/>
  <c r="J397" i="1"/>
  <c r="H397" i="1"/>
  <c r="J396" i="1"/>
  <c r="H396" i="1" s="1"/>
  <c r="J395" i="1"/>
  <c r="H395" i="1"/>
  <c r="J394" i="1"/>
  <c r="H394" i="1" s="1"/>
  <c r="J393" i="1"/>
  <c r="H393" i="1"/>
  <c r="J392" i="1"/>
  <c r="H392" i="1" s="1"/>
  <c r="J391" i="1"/>
  <c r="H391" i="1"/>
  <c r="J390" i="1"/>
  <c r="H390" i="1" s="1"/>
  <c r="J389" i="1"/>
  <c r="J441" i="1" s="1"/>
  <c r="J444" i="1" s="1"/>
  <c r="H389" i="1"/>
  <c r="H441" i="1" s="1"/>
  <c r="H444" i="1" s="1"/>
  <c r="J388" i="1"/>
  <c r="H388" i="1" s="1"/>
  <c r="J387" i="1"/>
  <c r="H387" i="1"/>
  <c r="J386" i="1"/>
  <c r="H386" i="1" s="1"/>
  <c r="J384" i="1"/>
  <c r="H384" i="1"/>
  <c r="J383" i="1"/>
  <c r="H383" i="1" s="1"/>
  <c r="M358" i="1"/>
  <c r="L354" i="1"/>
  <c r="K354" i="1"/>
  <c r="J354" i="1"/>
  <c r="I354" i="1"/>
  <c r="H354" i="1"/>
  <c r="G354" i="1"/>
  <c r="L328" i="1"/>
  <c r="K328" i="1"/>
  <c r="J328" i="1"/>
  <c r="I328" i="1"/>
  <c r="I444" i="1" s="1"/>
  <c r="G328" i="1"/>
  <c r="L318" i="1"/>
  <c r="L356" i="1" s="1"/>
  <c r="L373" i="1" s="1"/>
  <c r="L410" i="1" s="1"/>
  <c r="L427" i="1" s="1"/>
  <c r="K318" i="1"/>
  <c r="K356" i="1" s="1"/>
  <c r="K373" i="1" s="1"/>
  <c r="K410" i="1" s="1"/>
  <c r="K427" i="1" s="1"/>
  <c r="G318" i="1"/>
  <c r="G356" i="1" s="1"/>
  <c r="G373" i="1" s="1"/>
  <c r="G410" i="1" s="1"/>
  <c r="G427" i="1" s="1"/>
  <c r="M303" i="1"/>
  <c r="L300" i="1"/>
  <c r="K300" i="1"/>
  <c r="J300" i="1"/>
  <c r="J318" i="1" s="1"/>
  <c r="J356" i="1" s="1"/>
  <c r="J373" i="1" s="1"/>
  <c r="J410" i="1" s="1"/>
  <c r="J427" i="1" s="1"/>
  <c r="I300" i="1"/>
  <c r="I318" i="1" s="1"/>
  <c r="I356" i="1" s="1"/>
  <c r="I373" i="1" s="1"/>
  <c r="I410" i="1" s="1"/>
  <c r="I427" i="1" s="1"/>
  <c r="G300" i="1"/>
  <c r="H299" i="1"/>
  <c r="H297" i="1"/>
  <c r="H296" i="1"/>
  <c r="H295" i="1"/>
  <c r="H294" i="1"/>
  <c r="H293" i="1"/>
  <c r="H292" i="1"/>
  <c r="H291" i="1"/>
  <c r="H290" i="1"/>
  <c r="H289" i="1"/>
  <c r="H328" i="1" s="1"/>
  <c r="H288" i="1"/>
  <c r="H287" i="1"/>
  <c r="M252" i="1"/>
  <c r="L244" i="1"/>
  <c r="K244" i="1"/>
  <c r="J244" i="1"/>
  <c r="I244" i="1"/>
  <c r="H244" i="1"/>
  <c r="G244" i="1"/>
  <c r="M203" i="1"/>
  <c r="L196" i="1"/>
  <c r="K196" i="1"/>
  <c r="J196" i="1"/>
  <c r="I196" i="1"/>
  <c r="H196" i="1"/>
  <c r="G196" i="1"/>
  <c r="H195" i="1"/>
  <c r="J194" i="1"/>
  <c r="H194" i="1" s="1"/>
  <c r="J193" i="1"/>
  <c r="H193" i="1"/>
  <c r="J192" i="1"/>
  <c r="H192" i="1" s="1"/>
  <c r="J191" i="1"/>
  <c r="H191" i="1"/>
  <c r="J190" i="1"/>
  <c r="H190" i="1" s="1"/>
  <c r="J189" i="1"/>
  <c r="H189" i="1"/>
  <c r="J187" i="1"/>
  <c r="H187" i="1" s="1"/>
  <c r="J186" i="1"/>
  <c r="H186" i="1"/>
  <c r="J184" i="1"/>
  <c r="H184" i="1" s="1"/>
  <c r="J183" i="1"/>
  <c r="H183" i="1"/>
  <c r="J182" i="1"/>
  <c r="H182" i="1" s="1"/>
  <c r="J181" i="1"/>
  <c r="H181" i="1"/>
  <c r="J180" i="1"/>
  <c r="H180" i="1" s="1"/>
  <c r="J178" i="1"/>
  <c r="H178" i="1"/>
  <c r="J177" i="1"/>
  <c r="H177" i="1" s="1"/>
  <c r="J176" i="1"/>
  <c r="H176" i="1"/>
  <c r="J175" i="1"/>
  <c r="H175" i="1" s="1"/>
  <c r="J174" i="1"/>
  <c r="H174" i="1"/>
  <c r="J173" i="1"/>
  <c r="H173" i="1" s="1"/>
  <c r="J172" i="1"/>
  <c r="H172" i="1"/>
  <c r="J171" i="1"/>
  <c r="H171" i="1" s="1"/>
  <c r="M152" i="1"/>
  <c r="L142" i="1"/>
  <c r="K142" i="1"/>
  <c r="J142" i="1"/>
  <c r="I142" i="1"/>
  <c r="H142" i="1"/>
  <c r="G142" i="1"/>
  <c r="J138" i="1"/>
  <c r="J137" i="1"/>
  <c r="J135" i="1"/>
  <c r="J134" i="1"/>
  <c r="J133" i="1"/>
  <c r="J132" i="1"/>
  <c r="J131" i="1"/>
  <c r="L121" i="1"/>
  <c r="K121" i="1"/>
  <c r="J121" i="1"/>
  <c r="I121" i="1"/>
  <c r="H121" i="1"/>
  <c r="G121" i="1"/>
  <c r="K116" i="1"/>
  <c r="K150" i="1" s="1"/>
  <c r="K167" i="1" s="1"/>
  <c r="K201" i="1" s="1"/>
  <c r="K218" i="1" s="1"/>
  <c r="K251" i="1" s="1"/>
  <c r="K1192" i="1" s="1"/>
  <c r="J116" i="1"/>
  <c r="J150" i="1" s="1"/>
  <c r="J167" i="1" s="1"/>
  <c r="J201" i="1" s="1"/>
  <c r="J218" i="1" s="1"/>
  <c r="J251" i="1" s="1"/>
  <c r="J1192" i="1" s="1"/>
  <c r="G116" i="1"/>
  <c r="G150" i="1" s="1"/>
  <c r="G167" i="1" s="1"/>
  <c r="G201" i="1" s="1"/>
  <c r="G218" i="1" s="1"/>
  <c r="G251" i="1" s="1"/>
  <c r="M102" i="1"/>
  <c r="L100" i="1"/>
  <c r="L116" i="1" s="1"/>
  <c r="L150" i="1" s="1"/>
  <c r="L167" i="1" s="1"/>
  <c r="L201" i="1" s="1"/>
  <c r="L218" i="1" s="1"/>
  <c r="K100" i="1"/>
  <c r="J100" i="1"/>
  <c r="I100" i="1"/>
  <c r="I116" i="1" s="1"/>
  <c r="I150" i="1" s="1"/>
  <c r="I167" i="1" s="1"/>
  <c r="I201" i="1" s="1"/>
  <c r="I218" i="1" s="1"/>
  <c r="I251" i="1" s="1"/>
  <c r="I1192" i="1" s="1"/>
  <c r="H100" i="1"/>
  <c r="H116" i="1" s="1"/>
  <c r="H150" i="1" s="1"/>
  <c r="H167" i="1" s="1"/>
  <c r="H201" i="1" s="1"/>
  <c r="H218" i="1" s="1"/>
  <c r="H251" i="1" s="1"/>
  <c r="G100" i="1"/>
  <c r="J98" i="1"/>
  <c r="J97" i="1"/>
  <c r="L86" i="1"/>
  <c r="K86" i="1"/>
  <c r="J86" i="1"/>
  <c r="I86" i="1"/>
  <c r="H86" i="1"/>
  <c r="G86" i="1"/>
  <c r="J83" i="1"/>
  <c r="J82" i="1"/>
  <c r="J81" i="1"/>
  <c r="J80" i="1"/>
  <c r="J79" i="1"/>
  <c r="J77" i="1"/>
  <c r="M50" i="1"/>
  <c r="G1192" i="1" l="1"/>
  <c r="H778" i="1"/>
  <c r="H795" i="1" s="1"/>
  <c r="H829" i="1" s="1"/>
  <c r="H846" i="1" s="1"/>
  <c r="H880" i="1" s="1"/>
  <c r="H897" i="1" s="1"/>
  <c r="H932" i="1" s="1"/>
  <c r="H949" i="1" s="1"/>
  <c r="H1192" i="1"/>
  <c r="H300" i="1"/>
  <c r="H318" i="1" s="1"/>
  <c r="H356" i="1" s="1"/>
  <c r="H373" i="1" s="1"/>
  <c r="H410" i="1" s="1"/>
  <c r="H427" i="1" s="1"/>
  <c r="J673" i="1"/>
  <c r="J689" i="1" s="1"/>
  <c r="J725" i="1" s="1"/>
  <c r="J742" i="1" s="1"/>
  <c r="J778" i="1" s="1"/>
  <c r="J795" i="1" s="1"/>
  <c r="J829" i="1" s="1"/>
  <c r="J846" i="1" s="1"/>
  <c r="J880" i="1" s="1"/>
  <c r="J897" i="1" s="1"/>
  <c r="J932" i="1" s="1"/>
  <c r="J949" i="1" s="1"/>
</calcChain>
</file>

<file path=xl/sharedStrings.xml><?xml version="1.0" encoding="utf-8"?>
<sst xmlns="http://schemas.openxmlformats.org/spreadsheetml/2006/main" count="1722" uniqueCount="481">
  <si>
    <t xml:space="preserve">R  E  C  E  T  T  E  S </t>
  </si>
  <si>
    <t>المداخيــــــــــــــــــل</t>
  </si>
  <si>
    <t>الرمز</t>
  </si>
  <si>
    <t>تقديرات</t>
  </si>
  <si>
    <t>مبلغ الرسوم حسب القوائم</t>
  </si>
  <si>
    <t>مبلغ الباقي استخلاصه الناتج من 31</t>
  </si>
  <si>
    <t>الصافي من</t>
  </si>
  <si>
    <t>المداخيل</t>
  </si>
  <si>
    <t>الباقي</t>
  </si>
  <si>
    <t>الإقتصادي</t>
  </si>
  <si>
    <t>رمز الميزانية</t>
  </si>
  <si>
    <t>نوع المداخيل</t>
  </si>
  <si>
    <t>الميزانية</t>
  </si>
  <si>
    <t>والمستندات بعد اسقاط</t>
  </si>
  <si>
    <t>دجنبر من السنة الماضية بعد اسقاط</t>
  </si>
  <si>
    <t>المقبوضة</t>
  </si>
  <si>
    <t>استخلاصه</t>
  </si>
  <si>
    <t>ملاحظات</t>
  </si>
  <si>
    <t>Cod.Eco</t>
  </si>
  <si>
    <t>Code budgétaire</t>
  </si>
  <si>
    <t>Prévisions</t>
  </si>
  <si>
    <t>الإلغاءات والمبالغ</t>
  </si>
  <si>
    <t>المبالغ الغير القابلة للتحصيل والمبالغ</t>
  </si>
  <si>
    <t>المقررة</t>
  </si>
  <si>
    <t>Montant</t>
  </si>
  <si>
    <t>Restes à</t>
  </si>
  <si>
    <t xml:space="preserve">OBSERVATIONS </t>
  </si>
  <si>
    <t>الباب</t>
  </si>
  <si>
    <t>الفصل</t>
  </si>
  <si>
    <t>الفقرة</t>
  </si>
  <si>
    <t>NATURE DES RECETTES</t>
  </si>
  <si>
    <t>Budgétaires</t>
  </si>
  <si>
    <t>الغير القابلة للتحصيل</t>
  </si>
  <si>
    <t>الملغاة خلال السنة الجارية</t>
  </si>
  <si>
    <t>Montant des</t>
  </si>
  <si>
    <t>des recettes</t>
  </si>
  <si>
    <t>recouvrer</t>
  </si>
  <si>
    <t>Chap</t>
  </si>
  <si>
    <t>Art</t>
  </si>
  <si>
    <t>Para</t>
  </si>
  <si>
    <t xml:space="preserve">Montant des produits </t>
  </si>
  <si>
    <t xml:space="preserve">Montant des restes à recouvrer </t>
  </si>
  <si>
    <t>Constatations</t>
  </si>
  <si>
    <t>réalisées</t>
  </si>
  <si>
    <t xml:space="preserve">d'après les titres et actes </t>
  </si>
  <si>
    <t xml:space="preserve">dégagés au 31 décembre de </t>
  </si>
  <si>
    <t>Nettes</t>
  </si>
  <si>
    <t xml:space="preserve">justificatifs déduction </t>
  </si>
  <si>
    <t xml:space="preserve">l'année précédente déduction faite </t>
  </si>
  <si>
    <t>faite des annulations</t>
  </si>
  <si>
    <t xml:space="preserve">des annulations et des admissions </t>
  </si>
  <si>
    <t>et des admissions</t>
  </si>
  <si>
    <t xml:space="preserve">en non-valeur intervenues </t>
  </si>
  <si>
    <t>en non-valeur</t>
  </si>
  <si>
    <t>pendant l'année en cours</t>
  </si>
  <si>
    <t xml:space="preserve"> القسم 0.1</t>
  </si>
  <si>
    <t>Section 0.1</t>
  </si>
  <si>
    <t xml:space="preserve"> </t>
  </si>
  <si>
    <t>مجال الإدارة  العامة </t>
  </si>
  <si>
    <t>DOMAINE D'ADMINISTRATION GENERALE</t>
  </si>
  <si>
    <t xml:space="preserve">الحالة المدنية وتصديق الامضاء </t>
  </si>
  <si>
    <t>Etat civil et légalisation.</t>
  </si>
  <si>
    <t xml:space="preserve">مداخيل ضريبية </t>
  </si>
  <si>
    <t>Recettes Fiscales</t>
  </si>
  <si>
    <t>رسم تصديق الإمضاء والإشهاد بالتطابق</t>
  </si>
  <si>
    <t>Taxe de légalisation des signatures et de certification des documents</t>
  </si>
  <si>
    <t>مداخيل مقابل خدمات</t>
  </si>
  <si>
    <t>Recettes des services rémunérés</t>
  </si>
  <si>
    <t>رسوم الحالة المدنية</t>
  </si>
  <si>
    <t>Droit d'état civil.</t>
  </si>
  <si>
    <t> Total de l'article 10               مجموع الفصل 10</t>
  </si>
  <si>
    <t>ترخيصات ادارية</t>
  </si>
  <si>
    <t>Autorisations administratives</t>
  </si>
  <si>
    <t>ترقيم العقارات</t>
  </si>
  <si>
    <t>Numérotation d'immeubles.</t>
  </si>
  <si>
    <t>تسجيل بيع البهائم</t>
  </si>
  <si>
    <t>Enregistrement de la vente du bétail.</t>
  </si>
  <si>
    <t>Total du chapitre 10             مجموع الباب 10    </t>
  </si>
  <si>
    <t xml:space="preserve">  ( à reporter )                                       ينقل        </t>
  </si>
  <si>
    <t>Report du chapitre 10                    منقول الباب 10        </t>
  </si>
  <si>
    <t>صوائر أبحاث المنافع والمضار</t>
  </si>
  <si>
    <t>Frais d'enquête de commodo et d'incommodo.</t>
  </si>
  <si>
    <t xml:space="preserve">    Total de l'article 20                          مجموع الفصل 20</t>
  </si>
  <si>
    <t>منتوج المبيعات</t>
  </si>
  <si>
    <t>Produits des ventes.</t>
  </si>
  <si>
    <t>مداخيل الأملاك</t>
  </si>
  <si>
    <t>Recettes Patrimoniales</t>
  </si>
  <si>
    <t>منتوج بيع أثاث وأدوات ومواد استغني عنها</t>
  </si>
  <si>
    <t>Produit des ventes d'objet mobiliers ou matériaux hors service.</t>
  </si>
  <si>
    <t>منتوج بيع الفواكه والنبات والزهور والحطب</t>
  </si>
  <si>
    <t>Produit des ventes de fruits, plantes, fleurs et bois.</t>
  </si>
  <si>
    <t>منتوج بيع التصاميم والمطبوعات وملفات المزايدة</t>
  </si>
  <si>
    <t>Produit des ventes de plans, d'imprimés et de dossiers de concours.</t>
  </si>
  <si>
    <t>منتوج بيع الحيوانات والأشياء المحجوزة والتي لم تحسب داخل الآجال المحددة</t>
  </si>
  <si>
    <t>Produit des ventes des animaux et d'objets mis en fourrière</t>
  </si>
  <si>
    <t xml:space="preserve"> non retirès dans les délais impartis.</t>
  </si>
  <si>
    <t xml:space="preserve">    Total de l'article 30                              مجموع الفصل 30</t>
  </si>
  <si>
    <t>منتوجات أخرى</t>
  </si>
  <si>
    <t>Autres produits.</t>
  </si>
  <si>
    <t>مداخيل ضريبية</t>
  </si>
  <si>
    <t> Total du chapitre 10                      مجموع الباب 10</t>
  </si>
  <si>
    <t>Report du chapitre 10                   منقول الباب 10</t>
  </si>
  <si>
    <t>المتحصل من الدعائر الجبائية والتراضي فيما يتعلق بالضرائب</t>
  </si>
  <si>
    <t>Produit des amendes fiscales et detransations en matière de taxes</t>
  </si>
  <si>
    <t>الرسم المضاف إلى الرسم على عقود التأمين</t>
  </si>
  <si>
    <t>Taxe additionnelle à la taxe sur les contrats d'assurance</t>
  </si>
  <si>
    <t>الرسم المضاف إلى الرسم المفروض على رخصة الصيد في البحر</t>
  </si>
  <si>
    <t>Taxe additionnelle à la redevance pour licence de pêche en mer</t>
  </si>
  <si>
    <t>النسبة المئوية المقبوضة في البيوعات العمومية</t>
  </si>
  <si>
    <t>Pourcentage sur les ventes publiques effectuées par la collectivité</t>
  </si>
  <si>
    <t>اقتطاع من المداخيل المحققة لفائدة الغير</t>
  </si>
  <si>
    <t>Ristourne sur les recettes réalisées pour le compte des tiers.</t>
  </si>
  <si>
    <t>رسم المحجز</t>
  </si>
  <si>
    <t>Droits de fourrière.</t>
  </si>
  <si>
    <t>استرجاع صوائر النقل بواسطة الآلة الرافعة</t>
  </si>
  <si>
    <t>Remboursement des frais de transport par la grue</t>
  </si>
  <si>
    <t>منتوج الغرامة الناتجة عن عملية وضع الكعب للسيارات</t>
  </si>
  <si>
    <t>Produits des sabots</t>
  </si>
  <si>
    <t>Total de l'article 40           مجموع الفصل 40</t>
  </si>
  <si>
    <t>Total du chapitre 10         مجموع الباب 10</t>
  </si>
  <si>
    <t>Report du chapitre 10        منقول الباب 10</t>
  </si>
  <si>
    <t>حصة من منتوج ضرائب الدولة</t>
  </si>
  <si>
    <t>Part dans le produit des impôts de l'Etat</t>
  </si>
  <si>
    <t>حصة من منتوج الضريبة على القيمة المضافة</t>
  </si>
  <si>
    <t>Part dans le produit de la TVA</t>
  </si>
  <si>
    <t>حصة من منتوج الضريبة على الشركات</t>
  </si>
  <si>
    <t>Part dans le produit de l'I.S</t>
  </si>
  <si>
    <t>حصة من منتوج الضريبة العامة على الدخل</t>
  </si>
  <si>
    <t>Part dans le produit de l'IGR</t>
  </si>
  <si>
    <t xml:space="preserve">Total de l'article 50                   مجموع الفصل 50        </t>
  </si>
  <si>
    <t xml:space="preserve">Total du chapitre 10        مجموع الباب 10       </t>
  </si>
  <si>
    <t>مجال الشؤون الإجتماعية</t>
  </si>
  <si>
    <t>DOMAINE DES AFFAIRES SOCIALES</t>
  </si>
  <si>
    <t>النظافة والصحة العمومية</t>
  </si>
  <si>
    <t>Hygiène et santé publiques</t>
  </si>
  <si>
    <t>حق الإمتياز في استغلال مراحيض سوق الجملة للخضر والفواكه</t>
  </si>
  <si>
    <t>Concession des blocs sanitaires du marché de gros des fruits et légumes</t>
  </si>
  <si>
    <t>حق الإمتياز في مصلحة سيارة الإسعاف الجماعية</t>
  </si>
  <si>
    <t>Concession du service de l'ambulance communale.</t>
  </si>
  <si>
    <t>استرجاع صوائر النقل بواسطة سيارة الإسعاف</t>
  </si>
  <si>
    <t>Remboursement des frais de transport effectués par l'ambulance communale</t>
  </si>
  <si>
    <t>مدخول مصلحة إفراغ حفرات المراحيض وتنظيف القنوات</t>
  </si>
  <si>
    <t>Produit du service de vidange de fosses et curage d'égouts</t>
  </si>
  <si>
    <t>الإتصال بشبكة الماء الحار</t>
  </si>
  <si>
    <t>Raccordement au réseau d'égouts</t>
  </si>
  <si>
    <t>الإتصال بشبكة الماء الصالح للشرب</t>
  </si>
  <si>
    <t>Raccordement au réseau d'eau</t>
  </si>
  <si>
    <t>استرجاع صوائر التنظيف</t>
  </si>
  <si>
    <t>Remboursement des frais de désinfection</t>
  </si>
  <si>
    <t>Total du chapitre 20        مجموع الباب 20 </t>
  </si>
  <si>
    <t>Report du chapitre 20         منقول الباب 20</t>
  </si>
  <si>
    <t>مايؤدى للجماعة لأجل أشغال متعلقة بالصحة العمومية </t>
  </si>
  <si>
    <t>أو الأمن العام أجرتها على نفقة ملاكين قاصرين</t>
  </si>
  <si>
    <t xml:space="preserve">Reversement à la commune pour travaux de salubrité et de </t>
  </si>
  <si>
    <t>sécurité par ses soins pour le compte des propriétaires défaillants</t>
  </si>
  <si>
    <t>منتوج مستودع الأموات</t>
  </si>
  <si>
    <t>Produit de la morgue</t>
  </si>
  <si>
    <t>Total de l'article 10       مجموع الفصل 10</t>
  </si>
  <si>
    <t>التعليم، الفن والثقافة</t>
  </si>
  <si>
    <t>Enseignement, Art et culture</t>
  </si>
  <si>
    <t>الرسم المفروض على مؤسسات التعليم الخاصة</t>
  </si>
  <si>
    <t>Taxe sur les établissements d'enseignement privé</t>
  </si>
  <si>
    <t>مدخول المعهد الجماعي للفنون الجميلة</t>
  </si>
  <si>
    <t>Produit de l'école communale des beaux arts</t>
  </si>
  <si>
    <t>مدخول الخزانة الجماعية</t>
  </si>
  <si>
    <t>Produit de la bibliothèque communale</t>
  </si>
  <si>
    <t>مدخول المعهد الجماعي للموسيقى</t>
  </si>
  <si>
    <t>Produit du conservatoire de musique</t>
  </si>
  <si>
    <t>مدخول قاعة المعارض</t>
  </si>
  <si>
    <t>Produit de la galerie d'expositon</t>
  </si>
  <si>
    <t>Total de l'article 20          مجموع الفصل 20</t>
  </si>
  <si>
    <t> Total du chapitre 20          مجموع الباب 20</t>
  </si>
  <si>
    <t>Report du chapitre 20        منقول الباب 20</t>
  </si>
  <si>
    <t>السياحة، الراحة والترفيه</t>
  </si>
  <si>
    <t>Tourisme, loisir et détente</t>
  </si>
  <si>
    <t>الرسم المفروض على الإقامة في المؤسسات السياحية</t>
  </si>
  <si>
    <t>Taxe de séjour</t>
  </si>
  <si>
    <t>الضريبة المفروضة على الملاهي</t>
  </si>
  <si>
    <t>Taxe sur les spectacles</t>
  </si>
  <si>
    <t>الرسم المفروض على تذاكر دخول المهرجانات الرياضية </t>
  </si>
  <si>
    <t>والمسابح الخاصة المفتوحة للجمهور</t>
  </si>
  <si>
    <t xml:space="preserve">Taxe sur les billets d'accès aux manifestations sportives aux </t>
  </si>
  <si>
    <t>piscines privées ouvertes au public</t>
  </si>
  <si>
    <t>الرسم المفروض على رخص الصيد البري</t>
  </si>
  <si>
    <t>Taxe sur les permis de chasse</t>
  </si>
  <si>
    <t>محصول استغلال الملاعب الرياضية</t>
  </si>
  <si>
    <t>Produit de l'exploitation des terrains de sport</t>
  </si>
  <si>
    <t>مدخول استغلال المسابح</t>
  </si>
  <si>
    <t>Produit de l'exploitation des piscines</t>
  </si>
  <si>
    <t>واجبات الدخول إلى المتاحف الجماعية</t>
  </si>
  <si>
    <t>Droits d'entrée aux musées communaux</t>
  </si>
  <si>
    <t>واجبات الدخول إلى المسارح الجماعية</t>
  </si>
  <si>
    <t>Droits d'entrée aux théâtres communaux</t>
  </si>
  <si>
    <t>منتوج المخيمات</t>
  </si>
  <si>
    <t>Produit des campings et campings caravanings</t>
  </si>
  <si>
    <t>منتوج استغلال الشواطئ</t>
  </si>
  <si>
    <t>Produit de l'exploitation des plages</t>
  </si>
  <si>
    <t>واجبات الدخول إلى الحدائق والمغارس</t>
  </si>
  <si>
    <t>Droits d'entrée aux jardins et pépinières</t>
  </si>
  <si>
    <t>Total de l'article 30          مجموع الفصل 30</t>
  </si>
  <si>
    <t>مجال الشؤون التقنية</t>
  </si>
  <si>
    <t>DOMAINE DES AFFAIRES TECHNIQUES</t>
  </si>
  <si>
    <t>السكنى والتعمير</t>
  </si>
  <si>
    <t>Habitat et urbanisme</t>
  </si>
  <si>
    <t>ضريبة المباني ( الضريبة الحضرية)</t>
  </si>
  <si>
    <t>Taxe urbaine</t>
  </si>
  <si>
    <t>ضريبة الصيانة المفروضة على الأملاك الخاضعة لضريبة المباني</t>
  </si>
  <si>
    <t>Taxe d'édilité afférente aux immeubles assujettis à la taxe urbaine</t>
  </si>
  <si>
    <t>الرسم الإضافي إلى ضريبة الصيانة</t>
  </si>
  <si>
    <t>Taxe additionnelle à la taxe d'édilité</t>
  </si>
  <si>
    <t>الضريبة على الأراضي الحضرية غير المبنية</t>
  </si>
  <si>
    <t>Taxe sur les terrains urbains non bâtis</t>
  </si>
  <si>
    <t>الضريبة على عمليات البناء</t>
  </si>
  <si>
    <t>Taxe sur les opérations de construction</t>
  </si>
  <si>
    <t>الضريبة على عمليات تجزئة الأراضي</t>
  </si>
  <si>
    <t>Taxe sur les opérations de lotissement</t>
  </si>
  <si>
    <t>الضريبة على عمليات تقسيم الأراضي</t>
  </si>
  <si>
    <t>Taxe sur les opérations de morcellement</t>
  </si>
  <si>
    <t xml:space="preserve">رسم السكن </t>
  </si>
  <si>
    <t xml:space="preserve">taxe d'habitation </t>
  </si>
  <si>
    <t xml:space="preserve">رسم الخدمات الجماعية </t>
  </si>
  <si>
    <t xml:space="preserve">ضريبة النظافة على الاراضي الغير مبنية </t>
  </si>
  <si>
    <t>Total du chapitre 30        مجموع الباب 30</t>
  </si>
  <si>
    <t>Report du chapitre 30             منقول الباب 30</t>
  </si>
  <si>
    <t>الرسم المفروض على البروزات إلى الأملاك الجماعية العامة</t>
  </si>
  <si>
    <t>Redevances sur les saillies situées sur le domaine public communal</t>
  </si>
  <si>
    <t>الرسم المفروض على شغل الأملاك الجماعية العامة مؤقتا لأغراض ترتبط بالبناء</t>
  </si>
  <si>
    <t>Redevance d'occupation temporaire du domaine public communal pour un usage lié à la construction.</t>
  </si>
  <si>
    <t xml:space="preserve">     </t>
  </si>
  <si>
    <t>منتوج كراء بنايات للسكنى</t>
  </si>
  <si>
    <t>Produit de location d'immeubles à usage d'habitation</t>
  </si>
  <si>
    <t>منتوج استغلال البنايات</t>
  </si>
  <si>
    <t>Produit de l'exploitation de bâtiments.</t>
  </si>
  <si>
    <t>محصولات أخرى للعقارات</t>
  </si>
  <si>
    <t>Autres produits des biens immobiliers.</t>
  </si>
  <si>
    <t>Total de l'article 10           مجموع الفصل 10</t>
  </si>
  <si>
    <t>المحافظة على البيئة</t>
  </si>
  <si>
    <t xml:space="preserve">    </t>
  </si>
  <si>
    <t>Protection de l'environnement</t>
  </si>
  <si>
    <t>الرسم المترتب على إتلاف الطرق</t>
  </si>
  <si>
    <t>Taxe sur la dégradation des chaussées.</t>
  </si>
  <si>
    <t>حق الإمتياز في نقل الأموات</t>
  </si>
  <si>
    <t>Concession du service des pompes funèbres</t>
  </si>
  <si>
    <t>حق الإمتياز في استغلال معمل تكرير الأزبال المنزلية</t>
  </si>
  <si>
    <t xml:space="preserve">Concession du service de l'exploitation de l'usine de traitement  </t>
  </si>
  <si>
    <t>des ordures ménagères</t>
  </si>
  <si>
    <t>حق الإمتياز في مصلحة مراقبة تفريغ الأزبال</t>
  </si>
  <si>
    <t>Concession du service de la décharge contrôlée</t>
  </si>
  <si>
    <t>مدخول المقابر ودفن الأموات</t>
  </si>
  <si>
    <t>Produit de cimetière et inhumation</t>
  </si>
  <si>
    <t>رسوم رفع نفايات الحدائق وبقايا المواد الصناعية ومواد البناء المتروكة على الطريق العمومية</t>
  </si>
  <si>
    <t>Taxe d'enlèvement des déchets des jardins, industriels et matériaux  ou déblais abandonnés sur la voie publique</t>
  </si>
  <si>
    <t>منتوج مصلحة نقل الأموات</t>
  </si>
  <si>
    <t>Produits des pompes funèbres</t>
  </si>
  <si>
    <t>,</t>
  </si>
  <si>
    <t xml:space="preserve">Total de l'article 20             مجموع الفصل 20        </t>
  </si>
  <si>
    <t xml:space="preserve">Total du chapitre 30               مجموع الباب 30            </t>
  </si>
  <si>
    <t>مجال الشؤون الإقتصادية</t>
  </si>
  <si>
    <t>DOMAINE DES AFFAIRES ECONOMIQUES</t>
  </si>
  <si>
    <t>التجارة والصناعة</t>
  </si>
  <si>
    <t>Commerce et industrie</t>
  </si>
  <si>
    <t>الضريبة على محال بيع المشروبات</t>
  </si>
  <si>
    <t>Taxe sur les débits de boissons</t>
  </si>
  <si>
    <t>الرسم المترتب على السماح بإغلاق بعض المحال </t>
  </si>
  <si>
    <t>العامة بعد الميعاد المحدد أو بفتحها قبله</t>
  </si>
  <si>
    <t>Taxe sur les fermetures tardives et ouvertures matinales</t>
  </si>
  <si>
    <t xml:space="preserve"> الرسم المفروض على الباعة  الجائلين المأذون لهم في بيع سلعهم على الطرق العامة</t>
  </si>
  <si>
    <t>Taxe sur les colporteurs vendant sur la voie publique</t>
  </si>
  <si>
    <t>الرسم المفروض على المياه المعدنية ومياه المائدة</t>
  </si>
  <si>
    <t>Taxe sur les eaux minérales et de table</t>
  </si>
  <si>
    <t>الرسم المفروض على على استخراج مواد المقالع</t>
  </si>
  <si>
    <t>Taxe sur l'extraction des produits de carrières</t>
  </si>
  <si>
    <t>ضريبة التجارة</t>
  </si>
  <si>
    <t>Impôt des patentes</t>
  </si>
  <si>
    <t>ضريبة التجارة على الأسواق القروية</t>
  </si>
  <si>
    <t>Patente des marchés ruraux</t>
  </si>
  <si>
    <t>ضريبة الذبح</t>
  </si>
  <si>
    <t>Taxe principale d'abattage</t>
  </si>
  <si>
    <t>Total du chapitre 40             مجموع الباب 40            </t>
  </si>
  <si>
    <t>Report du chapitre 40                  منقول الباب 40       </t>
  </si>
  <si>
    <t>رسوم الضحية</t>
  </si>
  <si>
    <t>Taxe de sacrification</t>
  </si>
  <si>
    <t>الرسم المفروض على استغلال المعادن</t>
  </si>
  <si>
    <t>Taxe sur les exploitations minières.</t>
  </si>
  <si>
    <t>الرسم المفروض على الخدمات المقدمة بالموانئ</t>
  </si>
  <si>
    <t>Taxe sur les services portuaires.</t>
  </si>
  <si>
    <t>الرسم المضاف إلى الرسم الجماعي على استخراج مواد المقالع</t>
  </si>
  <si>
    <t>Taxe additionnelle à la taxe communale sur l'extraction des produits de carrières.</t>
  </si>
  <si>
    <t>الرسم الإضافي المفروض على طبع الزرابي</t>
  </si>
  <si>
    <t>Surtaxe d'estampillage des tapis.</t>
  </si>
  <si>
    <t>الرسوم المفروضة على الكازينوهات</t>
  </si>
  <si>
    <t>Produits du casino</t>
  </si>
  <si>
    <t xml:space="preserve">الرسم المهني </t>
  </si>
  <si>
    <t>واجبات مقبوضة في الأسواق وساحات البيع العمومية </t>
  </si>
  <si>
    <t>Droits perçus sur les marchés et lieux de vente publics</t>
  </si>
  <si>
    <t>واجبات أسواق البهائم</t>
  </si>
  <si>
    <t>Droits perçus aux marchés aux bestiaux</t>
  </si>
  <si>
    <t>واجبات الوقوف والدخول إلى الأسواق الأسبوعية</t>
  </si>
  <si>
    <t>Droits de stationnement et d'entrée aux souks hebdomadaires</t>
  </si>
  <si>
    <t>واجبات مقبوضة بساحات أخرى للبيع العمومي</t>
  </si>
  <si>
    <t>Droits perçus sur d'autres lieux de vente publiques</t>
  </si>
  <si>
    <t>Total du chapitre 40               مجموع الباب 40          </t>
  </si>
  <si>
    <t>Report du chapitre 40             منقول الباب 40     </t>
  </si>
  <si>
    <t>منتوج كراء واستغلال مواد في حوزة الجماعة</t>
  </si>
  <si>
    <t xml:space="preserve">Produit de location et d'exploitation des biens relevant de la C.L </t>
  </si>
  <si>
    <t>منتوج كراء محلات تجارية أو مخصصة لمزاولة نشاط مهني?</t>
  </si>
  <si>
    <t>Produit de location des locaux à usage commercial ou professionnel</t>
  </si>
  <si>
    <t>منتوج إيجار الأسواق الجماعية</t>
  </si>
  <si>
    <t>Produit d'affermage des souks communaux</t>
  </si>
  <si>
    <t>منتوج الحمامات  والرشاشات</t>
  </si>
  <si>
    <t>Produit des bains douches</t>
  </si>
  <si>
    <t>منتوج استغلال الأراضي</t>
  </si>
  <si>
    <t>Produit de l'exploitation de terrains</t>
  </si>
  <si>
    <t>منتوج الملك الغابوي التابع للجماعة</t>
  </si>
  <si>
    <t>Produit du domaine forestier relevant du territoire communal</t>
  </si>
  <si>
    <t>منتوج كراء عقارات أخرى ومختلف الأكرية</t>
  </si>
  <si>
    <t>Produit de location d'autres biens</t>
  </si>
  <si>
    <t>امتياز المرافق الجماعية</t>
  </si>
  <si>
    <t>Concession des services communaux</t>
  </si>
  <si>
    <t>حق الإمتياز في توزيع الماء العذب</t>
  </si>
  <si>
    <t>Concession pour distribution d'eau</t>
  </si>
  <si>
    <t>حق الإمتياز في توزيع الطاقة</t>
  </si>
  <si>
    <t>Concession pour distribution d'énergie</t>
  </si>
  <si>
    <t>حق الإمتياز في استغلال المشارب والحانات البلدية</t>
  </si>
  <si>
    <t>Concession d'exploitation des buvettes municipales</t>
  </si>
  <si>
    <t>Total du chapitre 40             مجموع الباب 40              </t>
  </si>
  <si>
    <t>Report du chapitre 40              منقول الباب 40        </t>
  </si>
  <si>
    <t>محاصيل امتيازات أخرى</t>
  </si>
  <si>
    <t>Produits des autres concessions.</t>
  </si>
  <si>
    <t>الرسم المفروض على شغل الأملاك الجماعية العامة مؤقتا </t>
  </si>
  <si>
    <t>لأغراض تجارية أو صناعية أو مهنية</t>
  </si>
  <si>
    <t>Redevance d'occupation temporaire du domaine public communal pour un usage commercial, industriel ou professionnel</t>
  </si>
  <si>
    <t>الرسم المفروض على شغل الأملاك الجماعية مؤقتا بمنقولات </t>
  </si>
  <si>
    <t>أو عقارات ترتبط بممارسة أعمال تجارية أو صناعية أو مهنية</t>
  </si>
  <si>
    <t xml:space="preserve">Redevance d'occupation temporaire du domaine public communal par des biens meubles et immeubles liés à l'exercice d'un commerce, d'une industrie ou industrie ou d'une profession. </t>
  </si>
  <si>
    <t>منتوج استغلال الأراضي الفلاحية</t>
  </si>
  <si>
    <t>Produit de l'exploitation de terrains agricoles</t>
  </si>
  <si>
    <t xml:space="preserve">رسم على الطرق </t>
  </si>
  <si>
    <t>Droit de voirie</t>
  </si>
  <si>
    <t>رسوم قلع الحيوانات الميتة</t>
  </si>
  <si>
    <t>Droit d'équarrissage</t>
  </si>
  <si>
    <t>رسوم إيغار الخنازير والأحشاء</t>
  </si>
  <si>
    <t>Taxe d'échaudage des porcs et des abats</t>
  </si>
  <si>
    <t>التزويد بالسلاح والعدة</t>
  </si>
  <si>
    <t>Fournitures d'armes et munitions</t>
  </si>
  <si>
    <t>الرسم المفروض على فحص لحوم الذبح الإستثنائي</t>
  </si>
  <si>
    <t>Taxe sur les visites vétérinaires à l'occasion des abattages exceptionnels</t>
  </si>
  <si>
    <t>Total du chapitre 40             مجموع الباب 40           </t>
  </si>
  <si>
    <t>Report du chapitre 40                   منقول الباب 40        </t>
  </si>
  <si>
    <t>رسوم مغسل الأمعاء</t>
  </si>
  <si>
    <t>Taxe d'utilisation de la triperie</t>
  </si>
  <si>
    <t>رسوم التبريد</t>
  </si>
  <si>
    <t>Taxe frigorifique</t>
  </si>
  <si>
    <t>رسوم الربط بالإسطبل</t>
  </si>
  <si>
    <t>Taxe de stabulation</t>
  </si>
  <si>
    <t>حقوق السمسرة</t>
  </si>
  <si>
    <t>Droit de criée</t>
  </si>
  <si>
    <t>الرسوم المفروضة على مداخيل وكلاء البيع بالجملة للخضر والفواكه</t>
  </si>
  <si>
    <t>Redevances sur les recettes des mandataires du marché de gros, des fruits et légumes</t>
  </si>
  <si>
    <t>الرسوم المفروضة على مداخيل وكلاء أسواق السمك</t>
  </si>
  <si>
    <t>Redevances sur les recettes des mandataires des halles aux poissons</t>
  </si>
  <si>
    <t>الرسوم المفروضة على أسواق الجلود</t>
  </si>
  <si>
    <t>Redevances sur les halles aux peaux et cuir</t>
  </si>
  <si>
    <t>منتوج الموازين العمومية وضريبة الوزن والكيل</t>
  </si>
  <si>
    <t>Produit du poids public et taxe de pesage et de mesurage</t>
  </si>
  <si>
    <t>منتوج استغلال مصلحة استغلال المياه</t>
  </si>
  <si>
    <t>Produit de l'exploitation du service des eaux</t>
  </si>
  <si>
    <t>منتوج استغلال مصلحة توزيع الطاقة الكهربائية</t>
  </si>
  <si>
    <t>Produit de l'exploitation du service de distribution de l'énergie électrique</t>
  </si>
  <si>
    <t>Total du chapitre 40          مجموع الباب 40       </t>
  </si>
  <si>
    <t>Report du chapitre 40                منقول الباب 40     </t>
  </si>
  <si>
    <t>رسوم لحوم الأسواق</t>
  </si>
  <si>
    <t>Taxe sur les viandes foraines</t>
  </si>
  <si>
    <t xml:space="preserve">Total de l'article 10               مجموع الفصل 10         </t>
  </si>
  <si>
    <t>النقل</t>
  </si>
  <si>
    <t>Transport</t>
  </si>
  <si>
    <t>الرسم المفروض على استغلال رخص سيارات الأجرة وحافلات النقل العام للمسافرين</t>
  </si>
  <si>
    <t>Taxe sur les licences de taxis et de cars de transport public de voyageurs</t>
  </si>
  <si>
    <t>الضريبة المفروضة على الدراجات البخارية التي </t>
  </si>
  <si>
    <t>يكون حجم اسطواناتها يساوي أو يفوق 125 سنتمتر مكعب</t>
  </si>
  <si>
    <t>Taxe sur les motocyclettes dont la cylindrée est égale ou supérieure à 125 cm3</t>
  </si>
  <si>
    <t>الرسم المفروض على رخص السياقة</t>
  </si>
  <si>
    <t>Taxe sur les permis de conduire</t>
  </si>
  <si>
    <t>الرسم المفروض على فحص السيارات التي يزيد عمرها على عشر سنوات</t>
  </si>
  <si>
    <t>Taxe sur la vérification des véhicules automobiles dont l'âge excède 10 ans</t>
  </si>
  <si>
    <t>الرسم الإضافي إلى الرسم السنوي الخاص على السيارات</t>
  </si>
  <si>
    <t>Taxe additionnelle à la taxe spéciale annuelle sur les véhicules automobiles.</t>
  </si>
  <si>
    <t xml:space="preserve">الرسم المفروض على النقل العمومي للمسافرين </t>
  </si>
  <si>
    <t>حق الإمتياز في النقل الحضري</t>
  </si>
  <si>
    <t>Concession pour transport urbain</t>
  </si>
  <si>
    <t>Total du chapitre 40               مجموع الباب 40      </t>
  </si>
  <si>
    <t>Report du chapitre 40                منقول الباب 40          </t>
  </si>
  <si>
    <t>حق الإمتياز في نقل اللحوم</t>
  </si>
  <si>
    <t>Concession pour transport de viandes</t>
  </si>
  <si>
    <t>حق الإمتياز في نقل الأسماك</t>
  </si>
  <si>
    <t>Concession pour transport de poissons</t>
  </si>
  <si>
    <t>حق الإمتياز في استغلال ساحات وأماكن الوقوف</t>
  </si>
  <si>
    <t>Concession pour l'exploitation des aires et parcs de stationnement</t>
  </si>
  <si>
    <t>مداخيل مقابل الخدمات</t>
  </si>
  <si>
    <t xml:space="preserve">  Recettes des services rémunérés</t>
  </si>
  <si>
    <t>منتوج المحطة الطرقية</t>
  </si>
  <si>
    <t>Produit de la gare routière</t>
  </si>
  <si>
    <t>منتوج محطات وقوف الدراجات والسيارات</t>
  </si>
  <si>
    <t>Produit des garages à vélocipèdes et parc autos</t>
  </si>
  <si>
    <t>واجبات الوقوف المترتبة عن السيارات المخصصة للنقل العمومي للمسافرين</t>
  </si>
  <si>
    <t>Droit de stationnement sur les véhicules affectés à un transport public de voyageurs.</t>
  </si>
  <si>
    <t>نقل اللحوم</t>
  </si>
  <si>
    <t>Transport de viandes</t>
  </si>
  <si>
    <t xml:space="preserve">Total de l'article 20             مجموع الفصل 20            </t>
  </si>
  <si>
    <t xml:space="preserve">Total du chapitre 40               مجموع الباب 40             </t>
  </si>
  <si>
    <t>مجال الدعم</t>
  </si>
  <si>
    <t xml:space="preserve">DOMAINE DE SOUTIEN </t>
  </si>
  <si>
    <t>منتوجات مالية</t>
  </si>
  <si>
    <t>Produits financiers</t>
  </si>
  <si>
    <t>منتوج فائدة الأموال المودعة بالخزينة</t>
  </si>
  <si>
    <t>Produit des intérêts des fonds placés au trésor.</t>
  </si>
  <si>
    <t>منتوج الأرباح</t>
  </si>
  <si>
    <t>Produit des dividendes</t>
  </si>
  <si>
    <t xml:space="preserve">Total de l'article 10                 مجموع الفصل 10          </t>
  </si>
  <si>
    <t>إمدادات </t>
  </si>
  <si>
    <t>Subventions</t>
  </si>
  <si>
    <t>إمدادات ممنوحة من طرف الدولة</t>
  </si>
  <si>
    <t>Subvention de l'Etat</t>
  </si>
  <si>
    <t>إمدادات ممنوحة من طرف مؤسسات عمومية</t>
  </si>
  <si>
    <t>Subventions accordées par des organismes publics</t>
  </si>
  <si>
    <t xml:space="preserve">تحويلات ريضال </t>
  </si>
  <si>
    <t>إمدادات ممنوحة من طرف أشخاص معنويين</t>
  </si>
  <si>
    <t>Subventions accordées par des personnes morales</t>
  </si>
  <si>
    <t>إمدادات أخرى</t>
  </si>
  <si>
    <t>Autres subventions</t>
  </si>
  <si>
    <t xml:space="preserve">Total de l'article 20                مجموع الفصل 20      </t>
  </si>
  <si>
    <t>Total du chapitre 50               مجموع الباب 50      </t>
  </si>
  <si>
    <t>Report du chapitre 50                منقول الباب 50       </t>
  </si>
  <si>
    <t>أموال المساعدات والمساهمات</t>
  </si>
  <si>
    <t>Fonds de concours et participations</t>
  </si>
  <si>
    <t>أموال المساعدات</t>
  </si>
  <si>
    <t>Fonds de concours</t>
  </si>
  <si>
    <t>…………………………………….</t>
  </si>
  <si>
    <t>……………………………..</t>
  </si>
  <si>
    <t>………………………………………….</t>
  </si>
  <si>
    <t>المساهمــــات</t>
  </si>
  <si>
    <t>Participations</t>
  </si>
  <si>
    <t>مساهمة الجماعات المحلية</t>
  </si>
  <si>
    <t>Participations des collectivités locales</t>
  </si>
  <si>
    <t>مساهمة نقابات الجماعات</t>
  </si>
  <si>
    <t>Participations des syndicats intercommunaux</t>
  </si>
  <si>
    <t>مساهمة البلديات</t>
  </si>
  <si>
    <t>Participations des municipalités</t>
  </si>
  <si>
    <t>مساهمة المؤسسات العمومية</t>
  </si>
  <si>
    <t>Participations des établissements publics</t>
  </si>
  <si>
    <t>………………………………………</t>
  </si>
  <si>
    <t xml:space="preserve">Total de l'article 30              مجموع الفصل 30      </t>
  </si>
  <si>
    <t>Total du chapitre 50              مجموع الباب 50        </t>
  </si>
  <si>
    <t>مداخيل طارئة</t>
  </si>
  <si>
    <t>Recettes accidentelles</t>
  </si>
  <si>
    <t>هبات ووصايا لاتشتمل على تحملات</t>
  </si>
  <si>
    <t>Dons et legs non grevés de charges</t>
  </si>
  <si>
    <t>إنذارات مرسمة</t>
  </si>
  <si>
    <t>Avertissements taxés</t>
  </si>
  <si>
    <t>المتحصل من كراء</t>
  </si>
  <si>
    <t> عقارات استجرتها الجماعة لسد حاجيات مصالحها</t>
  </si>
  <si>
    <t>Produit de la sous location d'immeubles loués pour les besoins de service</t>
  </si>
  <si>
    <t>مداخيل مختلفة وطارئة</t>
  </si>
  <si>
    <t>Recettes imprévues et diverses</t>
  </si>
  <si>
    <t>Total de l'article 40              مجموع الفصل 40</t>
  </si>
  <si>
    <t xml:space="preserve">Total du chapitre 50             مجموع الباب 50        </t>
  </si>
  <si>
    <t>مجال تدعيم النتائج</t>
  </si>
  <si>
    <t>DOMAINE DE CONSOLIDATION DE RESULTATS</t>
  </si>
  <si>
    <t>مداخيل لفائدة الغير</t>
  </si>
  <si>
    <t xml:space="preserve"> Recettes d'ordre</t>
  </si>
  <si>
    <t>مدفوع الجزء الثاني من الميزانية</t>
  </si>
  <si>
    <t>Versement de la deuxième partie du budget</t>
  </si>
  <si>
    <t>استرجاع الأقساط السنوية من الإقتراضات المضمونة</t>
  </si>
  <si>
    <t>Remboursement d'annuités d'emprunts garantis</t>
  </si>
  <si>
    <t>مداخيل لفائدة الجماعات المحلية</t>
  </si>
  <si>
    <t>Recettes pour le compte des collectivités locales</t>
  </si>
  <si>
    <t>مداخيل لفائدة أشخاص أخرى</t>
  </si>
  <si>
    <t>Recettes pour d'autres tiers</t>
  </si>
  <si>
    <t xml:space="preserve">Total de l'article 10             مجموع الفصل 10          </t>
  </si>
  <si>
    <t xml:space="preserve">Total du chapitre 60           مجموع الباب 60        </t>
  </si>
  <si>
    <t xml:space="preserve"> Total de la section 01             مجموع القسم 01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</si>
</sst>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15"/>
      <name val="Verdana"/>
      <family val="2"/>
    </font>
    <font>
      <b/>
      <sz val="13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7"/>
      <name val="Verdana"/>
      <family val="2"/>
    </font>
    <font>
      <b/>
      <sz val="18"/>
      <name val="Verdana"/>
      <family val="2"/>
    </font>
    <font>
      <b/>
      <sz val="7"/>
      <name val="Verdana"/>
      <family val="2"/>
    </font>
    <font>
      <b/>
      <sz val="16"/>
      <name val="Verdana"/>
      <family val="2"/>
    </font>
    <font>
      <b/>
      <sz val="7"/>
      <color indexed="10"/>
      <name val="Verdana"/>
      <family val="2"/>
    </font>
    <font>
      <b/>
      <sz val="12"/>
      <color indexed="10"/>
      <name val="Verdana"/>
      <family val="2"/>
    </font>
    <font>
      <b/>
      <sz val="9"/>
      <color indexed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4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164" fontId="3" fillId="2" borderId="0" xfId="1" applyFont="1" applyFill="1" applyBorder="1"/>
    <xf numFmtId="164" fontId="3" fillId="0" borderId="0" xfId="1" applyFont="1" applyBorder="1"/>
    <xf numFmtId="164" fontId="3" fillId="3" borderId="0" xfId="1" applyFont="1" applyFill="1" applyBorder="1"/>
    <xf numFmtId="164" fontId="3" fillId="4" borderId="0" xfId="1" applyFont="1" applyFill="1" applyBorder="1"/>
    <xf numFmtId="0" fontId="2" fillId="0" borderId="0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3" fillId="2" borderId="0" xfId="1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3" borderId="0" xfId="1" applyFont="1" applyFill="1" applyBorder="1" applyAlignment="1">
      <alignment vertical="center"/>
    </xf>
    <xf numFmtId="164" fontId="3" fillId="4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4" fillId="3" borderId="5" xfId="1" applyFont="1" applyFill="1" applyBorder="1" applyAlignment="1">
      <alignment horizontal="center" vertical="center"/>
    </xf>
    <xf numFmtId="164" fontId="7" fillId="0" borderId="6" xfId="1" applyFont="1" applyBorder="1" applyAlignment="1">
      <alignment horizontal="center" vertical="center"/>
    </xf>
    <xf numFmtId="164" fontId="7" fillId="4" borderId="6" xfId="1" applyFont="1" applyFill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8" fillId="0" borderId="9" xfId="0" applyFont="1" applyBorder="1" applyAlignment="1">
      <alignment horizontal="center" vertical="center"/>
    </xf>
    <xf numFmtId="164" fontId="7" fillId="2" borderId="10" xfId="1" applyFont="1" applyFill="1" applyBorder="1" applyAlignment="1">
      <alignment horizontal="center" vertical="center"/>
    </xf>
    <xf numFmtId="164" fontId="7" fillId="0" borderId="7" xfId="1" applyFont="1" applyBorder="1" applyAlignment="1">
      <alignment horizontal="center" vertical="center"/>
    </xf>
    <xf numFmtId="164" fontId="4" fillId="3" borderId="11" xfId="1" applyFont="1" applyFill="1" applyBorder="1" applyAlignment="1">
      <alignment horizontal="center" vertical="center"/>
    </xf>
    <xf numFmtId="164" fontId="7" fillId="0" borderId="8" xfId="1" applyFont="1" applyBorder="1" applyAlignment="1">
      <alignment horizontal="center" vertical="center"/>
    </xf>
    <xf numFmtId="164" fontId="7" fillId="4" borderId="8" xfId="1" applyFont="1" applyFill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" vertical="center" textRotation="53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4" fillId="0" borderId="7" xfId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164" fontId="2" fillId="2" borderId="23" xfId="1" applyFont="1" applyFill="1" applyBorder="1" applyAlignment="1" applyProtection="1">
      <alignment horizontal="center" vertical="center" wrapText="1"/>
      <protection locked="0"/>
    </xf>
    <xf numFmtId="164" fontId="3" fillId="0" borderId="21" xfId="1" applyFont="1" applyFill="1" applyBorder="1" applyAlignment="1" applyProtection="1">
      <alignment horizontal="center" vertical="center" wrapText="1"/>
      <protection locked="0"/>
    </xf>
    <xf numFmtId="164" fontId="4" fillId="3" borderId="22" xfId="1" applyFont="1" applyFill="1" applyBorder="1" applyAlignment="1" applyProtection="1">
      <alignment horizontal="center" vertical="center" wrapText="1"/>
    </xf>
    <xf numFmtId="164" fontId="2" fillId="0" borderId="22" xfId="1" applyFont="1" applyFill="1" applyBorder="1" applyAlignment="1">
      <alignment horizontal="center" vertical="center" wrapText="1"/>
    </xf>
    <xf numFmtId="164" fontId="2" fillId="4" borderId="22" xfId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textRotation="53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64" fontId="2" fillId="2" borderId="10" xfId="1" applyFont="1" applyFill="1" applyBorder="1" applyAlignment="1">
      <alignment horizontal="center" vertical="center" wrapText="1"/>
    </xf>
    <xf numFmtId="164" fontId="2" fillId="0" borderId="7" xfId="1" applyFont="1" applyFill="1" applyBorder="1" applyAlignment="1">
      <alignment horizontal="center" vertical="center" wrapText="1"/>
    </xf>
    <xf numFmtId="164" fontId="2" fillId="3" borderId="9" xfId="1" applyFont="1" applyFill="1" applyBorder="1" applyAlignment="1">
      <alignment horizontal="center" vertical="center" wrapText="1"/>
    </xf>
    <xf numFmtId="164" fontId="2" fillId="0" borderId="9" xfId="1" applyFont="1" applyFill="1" applyBorder="1" applyAlignment="1">
      <alignment horizontal="center" vertical="center" wrapText="1"/>
    </xf>
    <xf numFmtId="164" fontId="2" fillId="4" borderId="9" xfId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164" fontId="3" fillId="2" borderId="10" xfId="1" applyFont="1" applyFill="1" applyBorder="1" applyAlignment="1">
      <alignment vertical="center"/>
    </xf>
    <xf numFmtId="164" fontId="3" fillId="0" borderId="7" xfId="1" applyFont="1" applyBorder="1" applyAlignment="1">
      <alignment vertical="center"/>
    </xf>
    <xf numFmtId="164" fontId="3" fillId="3" borderId="9" xfId="1" applyFont="1" applyFill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4" borderId="9" xfId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wrapText="1"/>
    </xf>
    <xf numFmtId="164" fontId="3" fillId="2" borderId="10" xfId="1" applyFont="1" applyFill="1" applyBorder="1" applyAlignment="1" applyProtection="1">
      <alignment vertical="center"/>
      <protection locked="0"/>
    </xf>
    <xf numFmtId="164" fontId="3" fillId="0" borderId="7" xfId="1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64" fontId="3" fillId="2" borderId="24" xfId="1" applyFont="1" applyFill="1" applyBorder="1" applyAlignment="1">
      <alignment vertical="center"/>
    </xf>
    <xf numFmtId="164" fontId="3" fillId="0" borderId="24" xfId="1" applyFont="1" applyBorder="1" applyAlignment="1">
      <alignment vertical="center"/>
    </xf>
    <xf numFmtId="164" fontId="3" fillId="3" borderId="24" xfId="1" applyFont="1" applyFill="1" applyBorder="1" applyAlignment="1">
      <alignment vertical="center"/>
    </xf>
    <xf numFmtId="164" fontId="3" fillId="4" borderId="24" xfId="1" applyFont="1" applyFill="1" applyBorder="1" applyAlignment="1">
      <alignment vertical="center"/>
    </xf>
    <xf numFmtId="164" fontId="3" fillId="2" borderId="9" xfId="1" applyFont="1" applyFill="1" applyBorder="1" applyAlignment="1">
      <alignment vertical="center"/>
    </xf>
    <xf numFmtId="164" fontId="3" fillId="0" borderId="11" xfId="1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2" borderId="4" xfId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164" fontId="3" fillId="2" borderId="28" xfId="1" applyFont="1" applyFill="1" applyBorder="1" applyAlignment="1">
      <alignment vertical="center"/>
    </xf>
    <xf numFmtId="164" fontId="3" fillId="0" borderId="25" xfId="1" applyFont="1" applyBorder="1" applyAlignment="1">
      <alignment vertical="center"/>
    </xf>
    <xf numFmtId="164" fontId="3" fillId="3" borderId="26" xfId="1" applyFont="1" applyFill="1" applyBorder="1" applyAlignment="1">
      <alignment vertical="center"/>
    </xf>
    <xf numFmtId="164" fontId="3" fillId="0" borderId="26" xfId="1" applyFont="1" applyBorder="1" applyAlignment="1">
      <alignment vertical="center"/>
    </xf>
    <xf numFmtId="164" fontId="3" fillId="4" borderId="26" xfId="1" applyFont="1" applyFill="1" applyBorder="1" applyAlignment="1">
      <alignment vertical="center"/>
    </xf>
    <xf numFmtId="164" fontId="3" fillId="0" borderId="27" xfId="1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8" fillId="0" borderId="30" xfId="0" applyFont="1" applyBorder="1" applyAlignment="1">
      <alignment horizontal="center" vertical="center" wrapText="1"/>
    </xf>
    <xf numFmtId="164" fontId="3" fillId="2" borderId="31" xfId="1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164" fontId="3" fillId="2" borderId="32" xfId="1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164" fontId="3" fillId="2" borderId="34" xfId="1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164" fontId="3" fillId="2" borderId="3" xfId="1" applyFont="1" applyFill="1" applyBorder="1" applyAlignment="1">
      <alignment vertical="center"/>
    </xf>
    <xf numFmtId="164" fontId="3" fillId="2" borderId="26" xfId="1" applyFont="1" applyFill="1" applyBorder="1" applyAlignment="1">
      <alignment vertical="center"/>
    </xf>
    <xf numFmtId="164" fontId="3" fillId="0" borderId="36" xfId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64" fontId="7" fillId="0" borderId="4" xfId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64" fontId="7" fillId="0" borderId="10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textRotation="53"/>
    </xf>
    <xf numFmtId="0" fontId="4" fillId="0" borderId="22" xfId="0" applyFont="1" applyBorder="1" applyAlignment="1">
      <alignment horizontal="center" vertical="center" wrapText="1"/>
    </xf>
    <xf numFmtId="164" fontId="2" fillId="2" borderId="23" xfId="1" applyFont="1" applyFill="1" applyBorder="1" applyAlignment="1">
      <alignment horizontal="center" vertical="center" wrapText="1"/>
    </xf>
    <xf numFmtId="164" fontId="2" fillId="0" borderId="21" xfId="1" applyFont="1" applyFill="1" applyBorder="1" applyAlignment="1">
      <alignment horizontal="center" vertical="center" wrapText="1"/>
    </xf>
    <xf numFmtId="164" fontId="2" fillId="3" borderId="22" xfId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4" fontId="2" fillId="2" borderId="39" xfId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164" fontId="4" fillId="0" borderId="9" xfId="1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horizontal="center" vertical="center" wrapText="1"/>
    </xf>
    <xf numFmtId="164" fontId="3" fillId="0" borderId="9" xfId="1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3" fillId="2" borderId="9" xfId="1" applyFont="1" applyFill="1" applyBorder="1" applyAlignment="1" applyProtection="1">
      <alignment vertical="center"/>
      <protection locked="0"/>
    </xf>
    <xf numFmtId="164" fontId="3" fillId="0" borderId="11" xfId="1" applyFont="1" applyBorder="1" applyAlignment="1" applyProtection="1">
      <alignment vertical="center"/>
      <protection locked="0"/>
    </xf>
    <xf numFmtId="164" fontId="3" fillId="3" borderId="11" xfId="1" applyFont="1" applyFill="1" applyBorder="1" applyAlignment="1">
      <alignment vertical="center"/>
    </xf>
    <xf numFmtId="0" fontId="2" fillId="0" borderId="7" xfId="0" applyFont="1" applyBorder="1"/>
    <xf numFmtId="0" fontId="3" fillId="0" borderId="9" xfId="0" applyFont="1" applyBorder="1"/>
    <xf numFmtId="0" fontId="4" fillId="0" borderId="9" xfId="0" applyFont="1" applyBorder="1" applyAlignment="1">
      <alignment horizontal="center"/>
    </xf>
    <xf numFmtId="164" fontId="3" fillId="2" borderId="9" xfId="1" applyFont="1" applyFill="1" applyBorder="1"/>
    <xf numFmtId="164" fontId="3" fillId="0" borderId="11" xfId="1" applyFont="1" applyBorder="1"/>
    <xf numFmtId="164" fontId="3" fillId="3" borderId="11" xfId="1" applyFont="1" applyFill="1" applyBorder="1"/>
    <xf numFmtId="164" fontId="3" fillId="4" borderId="9" xfId="1" applyFont="1" applyFill="1" applyBorder="1"/>
    <xf numFmtId="164" fontId="3" fillId="0" borderId="9" xfId="1" applyFont="1" applyBorder="1"/>
    <xf numFmtId="0" fontId="3" fillId="0" borderId="35" xfId="0" applyFont="1" applyBorder="1"/>
    <xf numFmtId="164" fontId="3" fillId="3" borderId="36" xfId="1" applyFont="1" applyFill="1" applyBorder="1" applyAlignment="1">
      <alignment vertical="center"/>
    </xf>
    <xf numFmtId="0" fontId="2" fillId="0" borderId="40" xfId="0" applyFont="1" applyBorder="1" applyAlignment="1">
      <alignment vertical="center"/>
    </xf>
    <xf numFmtId="164" fontId="7" fillId="2" borderId="23" xfId="1" applyFont="1" applyFill="1" applyBorder="1" applyAlignment="1" applyProtection="1">
      <alignment horizontal="center" vertical="center" wrapText="1"/>
      <protection locked="0"/>
    </xf>
    <xf numFmtId="164" fontId="4" fillId="0" borderId="21" xfId="1" applyFont="1" applyFill="1" applyBorder="1" applyAlignment="1" applyProtection="1">
      <alignment horizontal="center" vertical="center" wrapText="1"/>
      <protection locked="0"/>
    </xf>
    <xf numFmtId="164" fontId="7" fillId="0" borderId="22" xfId="1" applyFont="1" applyFill="1" applyBorder="1" applyAlignment="1">
      <alignment horizontal="center" vertical="center" wrapText="1"/>
    </xf>
    <xf numFmtId="164" fontId="7" fillId="4" borderId="22" xfId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textRotation="53"/>
    </xf>
    <xf numFmtId="164" fontId="2" fillId="2" borderId="24" xfId="1" applyFont="1" applyFill="1" applyBorder="1" applyAlignment="1">
      <alignment horizontal="center" vertical="center" wrapText="1"/>
    </xf>
    <xf numFmtId="164" fontId="4" fillId="4" borderId="9" xfId="1" applyFont="1" applyFill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14" fillId="0" borderId="41" xfId="0" applyFont="1" applyBorder="1" applyAlignment="1">
      <alignment horizontal="center" vertical="center" wrapText="1"/>
    </xf>
    <xf numFmtId="164" fontId="3" fillId="2" borderId="41" xfId="1" applyFont="1" applyFill="1" applyBorder="1" applyAlignment="1">
      <alignment vertical="center"/>
    </xf>
    <xf numFmtId="0" fontId="8" fillId="5" borderId="42" xfId="0" applyFont="1" applyFill="1" applyBorder="1" applyAlignment="1">
      <alignment horizontal="center" vertical="center" wrapText="1"/>
    </xf>
    <xf numFmtId="164" fontId="3" fillId="2" borderId="43" xfId="1" applyFont="1" applyFill="1" applyBorder="1" applyAlignment="1">
      <alignment vertical="center"/>
    </xf>
    <xf numFmtId="164" fontId="3" fillId="5" borderId="43" xfId="1" applyFont="1" applyFill="1" applyBorder="1" applyAlignment="1">
      <alignment vertical="center"/>
    </xf>
    <xf numFmtId="164" fontId="3" fillId="3" borderId="43" xfId="1" applyFont="1" applyFill="1" applyBorder="1" applyAlignment="1">
      <alignment vertical="center"/>
    </xf>
    <xf numFmtId="164" fontId="3" fillId="4" borderId="43" xfId="1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64" fontId="2" fillId="2" borderId="44" xfId="1" applyFont="1" applyFill="1" applyBorder="1" applyAlignment="1">
      <alignment horizontal="center" vertical="center" wrapText="1"/>
    </xf>
    <xf numFmtId="164" fontId="2" fillId="0" borderId="44" xfId="1" applyFont="1" applyFill="1" applyBorder="1" applyAlignment="1">
      <alignment horizontal="center" vertical="center" wrapText="1"/>
    </xf>
    <xf numFmtId="164" fontId="2" fillId="3" borderId="44" xfId="1" applyFont="1" applyFill="1" applyBorder="1" applyAlignment="1">
      <alignment horizontal="center" vertical="center" wrapText="1"/>
    </xf>
    <xf numFmtId="164" fontId="2" fillId="4" borderId="44" xfId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164" fontId="2" fillId="2" borderId="9" xfId="1" applyFont="1" applyFill="1" applyBorder="1" applyAlignment="1">
      <alignment horizontal="center" vertical="center" wrapText="1"/>
    </xf>
    <xf numFmtId="164" fontId="7" fillId="0" borderId="9" xfId="1" applyFont="1" applyFill="1" applyBorder="1" applyAlignment="1">
      <alignment horizontal="center" vertical="center" wrapText="1"/>
    </xf>
    <xf numFmtId="164" fontId="3" fillId="0" borderId="3" xfId="1" applyFont="1" applyBorder="1" applyAlignment="1">
      <alignment vertical="center"/>
    </xf>
    <xf numFmtId="164" fontId="3" fillId="3" borderId="3" xfId="1" applyFont="1" applyFill="1" applyBorder="1" applyAlignment="1">
      <alignment vertical="center"/>
    </xf>
    <xf numFmtId="164" fontId="3" fillId="4" borderId="3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64" fontId="7" fillId="2" borderId="10" xfId="1" applyFont="1" applyFill="1" applyBorder="1" applyAlignment="1" applyProtection="1">
      <alignment horizontal="center" vertical="center" wrapText="1"/>
      <protection locked="0"/>
    </xf>
    <xf numFmtId="164" fontId="4" fillId="0" borderId="7" xfId="1" applyFont="1" applyFill="1" applyBorder="1" applyAlignment="1" applyProtection="1">
      <alignment horizontal="center" vertical="center" wrapText="1"/>
      <protection locked="0"/>
    </xf>
    <xf numFmtId="164" fontId="4" fillId="3" borderId="9" xfId="1" applyFont="1" applyFill="1" applyBorder="1" applyAlignment="1" applyProtection="1">
      <alignment horizontal="center" vertical="center" wrapText="1"/>
    </xf>
    <xf numFmtId="164" fontId="7" fillId="4" borderId="9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53"/>
    </xf>
    <xf numFmtId="164" fontId="2" fillId="2" borderId="3" xfId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164" fontId="3" fillId="0" borderId="26" xfId="1" applyFont="1" applyFill="1" applyBorder="1" applyAlignment="1">
      <alignment vertical="center"/>
    </xf>
    <xf numFmtId="164" fontId="3" fillId="0" borderId="36" xfId="1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164" fontId="7" fillId="2" borderId="44" xfId="1" applyFont="1" applyFill="1" applyBorder="1" applyAlignment="1" applyProtection="1">
      <alignment horizontal="center" vertical="center" wrapText="1"/>
      <protection locked="0"/>
    </xf>
    <xf numFmtId="164" fontId="7" fillId="0" borderId="44" xfId="1" applyFont="1" applyFill="1" applyBorder="1" applyAlignment="1" applyProtection="1">
      <alignment horizontal="center" vertical="center" wrapText="1"/>
      <protection locked="0"/>
    </xf>
    <xf numFmtId="164" fontId="7" fillId="3" borderId="44" xfId="1" applyFont="1" applyFill="1" applyBorder="1" applyAlignment="1" applyProtection="1">
      <alignment horizontal="center" vertical="center" wrapText="1"/>
      <protection locked="0"/>
    </xf>
    <xf numFmtId="164" fontId="7" fillId="4" borderId="44" xfId="1" applyFont="1" applyFill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>
      <alignment horizontal="center" vertical="center" textRotation="53"/>
    </xf>
    <xf numFmtId="164" fontId="7" fillId="0" borderId="7" xfId="1" applyFont="1" applyFill="1" applyBorder="1" applyAlignment="1" applyProtection="1">
      <alignment horizontal="center" vertical="center" wrapText="1"/>
      <protection locked="0"/>
    </xf>
    <xf numFmtId="164" fontId="7" fillId="3" borderId="9" xfId="1" applyFont="1" applyFill="1" applyBorder="1" applyAlignment="1" applyProtection="1">
      <alignment horizontal="center" vertical="center" wrapText="1"/>
      <protection locked="0"/>
    </xf>
    <xf numFmtId="164" fontId="7" fillId="0" borderId="9" xfId="1" applyFont="1" applyFill="1" applyBorder="1" applyAlignment="1" applyProtection="1">
      <alignment horizontal="center" vertical="center" wrapText="1"/>
      <protection locked="0"/>
    </xf>
    <xf numFmtId="164" fontId="7" fillId="4" borderId="9" xfId="1" applyFont="1" applyFill="1" applyBorder="1" applyAlignment="1" applyProtection="1">
      <alignment horizontal="center" vertical="center" wrapText="1"/>
      <protection locked="0"/>
    </xf>
    <xf numFmtId="164" fontId="3" fillId="0" borderId="41" xfId="1" applyFont="1" applyBorder="1" applyAlignment="1">
      <alignment vertical="center"/>
    </xf>
    <xf numFmtId="164" fontId="3" fillId="3" borderId="41" xfId="1" applyFont="1" applyFill="1" applyBorder="1" applyAlignment="1">
      <alignment vertical="center"/>
    </xf>
    <xf numFmtId="164" fontId="3" fillId="4" borderId="41" xfId="1" applyFont="1" applyFill="1" applyBorder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64" fontId="2" fillId="2" borderId="46" xfId="1" applyFont="1" applyFill="1" applyBorder="1" applyAlignment="1" applyProtection="1">
      <alignment horizontal="center" vertical="center" wrapText="1"/>
      <protection locked="0"/>
    </xf>
    <xf numFmtId="164" fontId="2" fillId="5" borderId="46" xfId="1" applyFont="1" applyFill="1" applyBorder="1" applyAlignment="1" applyProtection="1">
      <alignment horizontal="center" vertical="center" wrapText="1"/>
      <protection locked="0"/>
    </xf>
    <xf numFmtId="164" fontId="2" fillId="3" borderId="46" xfId="1" applyFont="1" applyFill="1" applyBorder="1" applyAlignment="1" applyProtection="1">
      <alignment horizontal="center" vertical="center" wrapText="1"/>
      <protection locked="0"/>
    </xf>
    <xf numFmtId="164" fontId="2" fillId="4" borderId="46" xfId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horizontal="center" vertical="center" textRotation="53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164" fontId="4" fillId="6" borderId="9" xfId="1" applyFont="1" applyFill="1" applyBorder="1" applyAlignment="1">
      <alignment vertical="center"/>
    </xf>
    <xf numFmtId="164" fontId="4" fillId="7" borderId="9" xfId="1" applyFont="1" applyFill="1" applyBorder="1" applyAlignment="1">
      <alignment vertical="center"/>
    </xf>
    <xf numFmtId="164" fontId="4" fillId="2" borderId="9" xfId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164" fontId="3" fillId="2" borderId="8" xfId="1" applyFont="1" applyFill="1" applyBorder="1" applyAlignment="1" applyProtection="1">
      <alignment vertical="center"/>
      <protection locked="0"/>
    </xf>
    <xf numFmtId="164" fontId="3" fillId="4" borderId="36" xfId="1" applyFont="1" applyFill="1" applyBorder="1" applyAlignment="1">
      <alignment vertical="center"/>
    </xf>
    <xf numFmtId="164" fontId="3" fillId="0" borderId="48" xfId="1" applyFont="1" applyBorder="1" applyAlignment="1" applyProtection="1">
      <alignment vertical="center"/>
      <protection locked="0"/>
    </xf>
    <xf numFmtId="164" fontId="3" fillId="3" borderId="8" xfId="1" applyFont="1" applyFill="1" applyBorder="1" applyAlignment="1">
      <alignment vertical="center"/>
    </xf>
    <xf numFmtId="164" fontId="3" fillId="0" borderId="8" xfId="1" applyFont="1" applyBorder="1" applyAlignment="1">
      <alignment vertical="center"/>
    </xf>
    <xf numFmtId="164" fontId="3" fillId="4" borderId="8" xfId="1" applyFont="1" applyFill="1" applyBorder="1" applyAlignment="1">
      <alignment vertical="center"/>
    </xf>
    <xf numFmtId="0" fontId="14" fillId="0" borderId="41" xfId="0" applyFont="1" applyFill="1" applyBorder="1" applyAlignment="1">
      <alignment horizontal="center" vertical="center" wrapText="1"/>
    </xf>
    <xf numFmtId="164" fontId="3" fillId="2" borderId="49" xfId="1" applyFont="1" applyFill="1" applyBorder="1" applyAlignment="1">
      <alignment vertical="center"/>
    </xf>
    <xf numFmtId="164" fontId="3" fillId="0" borderId="49" xfId="1" applyFont="1" applyFill="1" applyBorder="1" applyAlignment="1">
      <alignment vertical="center"/>
    </xf>
    <xf numFmtId="164" fontId="3" fillId="3" borderId="49" xfId="1" applyFont="1" applyFill="1" applyBorder="1" applyAlignment="1">
      <alignment vertical="center"/>
    </xf>
    <xf numFmtId="164" fontId="3" fillId="4" borderId="49" xfId="1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164" fontId="3" fillId="0" borderId="48" xfId="1" applyFont="1" applyFill="1" applyBorder="1" applyAlignment="1">
      <alignment vertical="center"/>
    </xf>
    <xf numFmtId="164" fontId="15" fillId="0" borderId="8" xfId="1" applyFont="1" applyFill="1" applyBorder="1" applyAlignment="1">
      <alignment vertical="center"/>
    </xf>
    <xf numFmtId="164" fontId="4" fillId="4" borderId="8" xfId="1" applyFont="1" applyFill="1" applyBorder="1" applyAlignment="1">
      <alignment vertical="center"/>
    </xf>
    <xf numFmtId="164" fontId="15" fillId="0" borderId="9" xfId="1" applyFont="1" applyFill="1" applyBorder="1" applyAlignment="1">
      <alignment vertical="center"/>
    </xf>
    <xf numFmtId="164" fontId="3" fillId="2" borderId="33" xfId="1" applyFont="1" applyFill="1" applyBorder="1" applyAlignment="1" applyProtection="1">
      <alignment vertical="center"/>
      <protection locked="0"/>
    </xf>
    <xf numFmtId="164" fontId="3" fillId="0" borderId="25" xfId="1" applyFont="1" applyBorder="1" applyAlignment="1" applyProtection="1">
      <alignment vertical="center"/>
      <protection locked="0"/>
    </xf>
    <xf numFmtId="0" fontId="8" fillId="0" borderId="50" xfId="0" applyFont="1" applyBorder="1" applyAlignment="1">
      <alignment horizontal="center" vertical="center" wrapText="1"/>
    </xf>
    <xf numFmtId="164" fontId="3" fillId="2" borderId="51" xfId="1" applyFont="1" applyFill="1" applyBorder="1" applyAlignment="1">
      <alignment vertical="center"/>
    </xf>
    <xf numFmtId="164" fontId="3" fillId="0" borderId="51" xfId="1" applyFont="1" applyFill="1" applyBorder="1" applyAlignment="1">
      <alignment vertical="center"/>
    </xf>
    <xf numFmtId="164" fontId="3" fillId="3" borderId="51" xfId="1" applyFont="1" applyFill="1" applyBorder="1" applyAlignment="1">
      <alignment vertical="center"/>
    </xf>
    <xf numFmtId="164" fontId="3" fillId="4" borderId="51" xfId="1" applyFont="1" applyFill="1" applyBorder="1" applyAlignment="1">
      <alignment vertical="center"/>
    </xf>
    <xf numFmtId="0" fontId="8" fillId="0" borderId="52" xfId="0" applyFont="1" applyBorder="1" applyAlignment="1">
      <alignment horizontal="center" vertical="center" wrapText="1"/>
    </xf>
    <xf numFmtId="164" fontId="3" fillId="2" borderId="37" xfId="1" applyFont="1" applyFill="1" applyBorder="1" applyAlignment="1">
      <alignment vertical="center"/>
    </xf>
    <xf numFmtId="164" fontId="3" fillId="0" borderId="52" xfId="1" applyFont="1" applyBorder="1" applyAlignment="1">
      <alignment vertical="center"/>
    </xf>
    <xf numFmtId="164" fontId="3" fillId="3" borderId="37" xfId="1" applyFont="1" applyFill="1" applyBorder="1" applyAlignment="1">
      <alignment vertical="center"/>
    </xf>
    <xf numFmtId="164" fontId="3" fillId="0" borderId="37" xfId="1" applyFont="1" applyBorder="1" applyAlignment="1">
      <alignment vertical="center"/>
    </xf>
    <xf numFmtId="164" fontId="3" fillId="4" borderId="37" xfId="1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14" fillId="0" borderId="53" xfId="0" applyFont="1" applyBorder="1" applyAlignment="1">
      <alignment horizontal="center" vertical="center" wrapText="1"/>
    </xf>
    <xf numFmtId="164" fontId="3" fillId="2" borderId="54" xfId="1" applyFont="1" applyFill="1" applyBorder="1" applyAlignment="1">
      <alignment vertical="center"/>
    </xf>
    <xf numFmtId="164" fontId="3" fillId="0" borderId="54" xfId="1" applyFont="1" applyBorder="1" applyAlignment="1">
      <alignment vertical="center"/>
    </xf>
    <xf numFmtId="164" fontId="3" fillId="3" borderId="54" xfId="1" applyFont="1" applyFill="1" applyBorder="1" applyAlignment="1">
      <alignment vertical="center"/>
    </xf>
    <xf numFmtId="164" fontId="3" fillId="4" borderId="54" xfId="1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164" fontId="3" fillId="2" borderId="28" xfId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164" fontId="3" fillId="2" borderId="10" xfId="1" applyFont="1" applyFill="1" applyBorder="1" applyAlignment="1" applyProtection="1">
      <alignment vertical="center"/>
    </xf>
    <xf numFmtId="164" fontId="3" fillId="2" borderId="4" xfId="1" applyFont="1" applyFill="1" applyBorder="1" applyAlignment="1" applyProtection="1">
      <alignment vertical="center"/>
    </xf>
    <xf numFmtId="164" fontId="3" fillId="0" borderId="28" xfId="1" applyFont="1" applyBorder="1" applyAlignment="1">
      <alignment vertical="center"/>
    </xf>
    <xf numFmtId="0" fontId="8" fillId="0" borderId="55" xfId="0" applyFont="1" applyBorder="1" applyAlignment="1">
      <alignment horizontal="center" vertical="center" wrapText="1"/>
    </xf>
    <xf numFmtId="164" fontId="2" fillId="2" borderId="56" xfId="1" applyFont="1" applyFill="1" applyBorder="1" applyAlignment="1">
      <alignment horizontal="center" vertical="center" wrapText="1"/>
    </xf>
    <xf numFmtId="164" fontId="2" fillId="0" borderId="56" xfId="1" applyFont="1" applyFill="1" applyBorder="1" applyAlignment="1">
      <alignment horizontal="center" vertical="center" wrapText="1"/>
    </xf>
    <xf numFmtId="164" fontId="2" fillId="3" borderId="56" xfId="1" applyFont="1" applyFill="1" applyBorder="1" applyAlignment="1">
      <alignment horizontal="center" vertical="center" wrapText="1"/>
    </xf>
    <xf numFmtId="164" fontId="2" fillId="4" borderId="56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center" vertical="center" wrapText="1"/>
    </xf>
    <xf numFmtId="164" fontId="17" fillId="0" borderId="22" xfId="1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vertical="center"/>
    </xf>
    <xf numFmtId="164" fontId="3" fillId="3" borderId="4" xfId="1" applyFont="1" applyFill="1" applyBorder="1" applyAlignment="1">
      <alignment vertical="center"/>
    </xf>
    <xf numFmtId="164" fontId="3" fillId="4" borderId="4" xfId="1" applyFont="1" applyFill="1" applyBorder="1" applyAlignment="1">
      <alignment vertical="center"/>
    </xf>
    <xf numFmtId="164" fontId="7" fillId="2" borderId="3" xfId="1" applyFont="1" applyFill="1" applyBorder="1" applyAlignment="1">
      <alignment horizontal="center" vertical="center"/>
    </xf>
    <xf numFmtId="164" fontId="7" fillId="0" borderId="15" xfId="1" applyFont="1" applyBorder="1" applyAlignment="1">
      <alignment horizontal="center" vertical="center"/>
    </xf>
    <xf numFmtId="164" fontId="7" fillId="2" borderId="9" xfId="1" applyFont="1" applyFill="1" applyBorder="1" applyAlignment="1">
      <alignment horizontal="center" vertical="center"/>
    </xf>
    <xf numFmtId="164" fontId="4" fillId="0" borderId="9" xfId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64" fontId="7" fillId="2" borderId="22" xfId="1" applyFont="1" applyFill="1" applyBorder="1" applyAlignment="1" applyProtection="1">
      <alignment horizontal="center" vertical="center" wrapText="1"/>
      <protection locked="0"/>
    </xf>
    <xf numFmtId="164" fontId="4" fillId="0" borderId="22" xfId="1" applyFont="1" applyFill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>
      <alignment horizontal="center" vertical="center" textRotation="53"/>
    </xf>
    <xf numFmtId="164" fontId="2" fillId="2" borderId="32" xfId="1" applyFont="1" applyFill="1" applyBorder="1" applyAlignment="1">
      <alignment horizontal="center" vertical="center" wrapText="1"/>
    </xf>
    <xf numFmtId="164" fontId="2" fillId="0" borderId="32" xfId="1" applyFont="1" applyFill="1" applyBorder="1" applyAlignment="1">
      <alignment horizontal="center" vertical="center" wrapText="1"/>
    </xf>
    <xf numFmtId="164" fontId="2" fillId="3" borderId="32" xfId="1" applyFont="1" applyFill="1" applyBorder="1" applyAlignment="1">
      <alignment horizontal="center" vertical="center" wrapText="1"/>
    </xf>
    <xf numFmtId="164" fontId="2" fillId="4" borderId="32" xfId="1" applyFont="1" applyFill="1" applyBorder="1" applyAlignment="1">
      <alignment horizontal="center" vertical="center" wrapText="1"/>
    </xf>
    <xf numFmtId="164" fontId="3" fillId="0" borderId="9" xfId="1" applyFont="1" applyFill="1" applyBorder="1" applyAlignment="1" applyProtection="1">
      <alignment vertical="center"/>
      <protection locked="0"/>
    </xf>
    <xf numFmtId="164" fontId="3" fillId="0" borderId="9" xfId="1" applyFont="1" applyBorder="1" applyAlignment="1" applyProtection="1">
      <alignment vertical="center"/>
      <protection locked="0"/>
    </xf>
    <xf numFmtId="0" fontId="18" fillId="0" borderId="9" xfId="0" applyFont="1" applyBorder="1" applyAlignment="1">
      <alignment horizontal="center" vertical="center" wrapText="1"/>
    </xf>
    <xf numFmtId="164" fontId="3" fillId="6" borderId="9" xfId="1" applyFont="1" applyFill="1" applyBorder="1" applyAlignment="1">
      <alignment vertical="center"/>
    </xf>
    <xf numFmtId="164" fontId="3" fillId="0" borderId="26" xfId="1" applyFont="1" applyBorder="1" applyAlignment="1" applyProtection="1">
      <alignment vertical="center"/>
      <protection locked="0"/>
    </xf>
    <xf numFmtId="0" fontId="14" fillId="0" borderId="45" xfId="0" applyFont="1" applyBorder="1" applyAlignment="1">
      <alignment horizontal="center" vertical="center" wrapText="1"/>
    </xf>
    <xf numFmtId="164" fontId="3" fillId="2" borderId="58" xfId="1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2" fillId="7" borderId="7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vertical="center"/>
    </xf>
    <xf numFmtId="43" fontId="12" fillId="0" borderId="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164" fontId="3" fillId="2" borderId="62" xfId="1" applyFont="1" applyFill="1" applyBorder="1" applyAlignment="1">
      <alignment vertical="center"/>
    </xf>
    <xf numFmtId="164" fontId="3" fillId="0" borderId="62" xfId="1" applyFont="1" applyBorder="1" applyAlignment="1">
      <alignment vertical="center"/>
    </xf>
    <xf numFmtId="164" fontId="3" fillId="3" borderId="62" xfId="1" applyFont="1" applyFill="1" applyBorder="1" applyAlignment="1">
      <alignment vertical="center"/>
    </xf>
    <xf numFmtId="164" fontId="3" fillId="4" borderId="62" xfId="1" applyFont="1" applyFill="1" applyBorder="1" applyAlignment="1">
      <alignment vertical="center"/>
    </xf>
    <xf numFmtId="164" fontId="3" fillId="2" borderId="63" xfId="1" applyFont="1" applyFill="1" applyBorder="1" applyAlignment="1">
      <alignment vertical="center"/>
    </xf>
    <xf numFmtId="164" fontId="3" fillId="0" borderId="63" xfId="1" applyFont="1" applyBorder="1" applyAlignment="1">
      <alignment vertical="center"/>
    </xf>
    <xf numFmtId="164" fontId="3" fillId="3" borderId="63" xfId="1" applyFont="1" applyFill="1" applyBorder="1" applyAlignment="1">
      <alignment vertical="center"/>
    </xf>
    <xf numFmtId="164" fontId="3" fillId="4" borderId="63" xfId="1" applyFont="1" applyFill="1" applyBorder="1" applyAlignment="1">
      <alignment vertical="center"/>
    </xf>
    <xf numFmtId="0" fontId="3" fillId="0" borderId="64" xfId="0" applyFont="1" applyBorder="1" applyAlignment="1">
      <alignment vertical="center"/>
    </xf>
    <xf numFmtId="164" fontId="7" fillId="0" borderId="5" xfId="1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164" fontId="7" fillId="0" borderId="11" xfId="1" applyFont="1" applyBorder="1" applyAlignment="1">
      <alignment horizontal="center" vertical="center"/>
    </xf>
    <xf numFmtId="164" fontId="4" fillId="0" borderId="11" xfId="1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164" fontId="4" fillId="0" borderId="66" xfId="1" applyFont="1" applyFill="1" applyBorder="1" applyAlignment="1" applyProtection="1">
      <alignment horizontal="center" vertical="center" wrapText="1"/>
      <protection locked="0"/>
    </xf>
    <xf numFmtId="164" fontId="7" fillId="0" borderId="67" xfId="1" applyFont="1" applyFill="1" applyBorder="1" applyAlignment="1" applyProtection="1">
      <alignment horizontal="center" vertical="center" wrapText="1"/>
      <protection locked="0"/>
    </xf>
    <xf numFmtId="164" fontId="4" fillId="0" borderId="11" xfId="1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164" fontId="3" fillId="0" borderId="11" xfId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3" fillId="2" borderId="44" xfId="1" applyFont="1" applyFill="1" applyBorder="1" applyAlignment="1">
      <alignment vertical="center"/>
    </xf>
    <xf numFmtId="164" fontId="3" fillId="0" borderId="68" xfId="1" applyFont="1" applyFill="1" applyBorder="1" applyAlignment="1">
      <alignment vertical="center"/>
    </xf>
    <xf numFmtId="164" fontId="3" fillId="3" borderId="32" xfId="1" applyFont="1" applyFill="1" applyBorder="1" applyAlignment="1">
      <alignment vertical="center"/>
    </xf>
    <xf numFmtId="164" fontId="3" fillId="0" borderId="32" xfId="1" applyFont="1" applyFill="1" applyBorder="1" applyAlignment="1">
      <alignment vertical="center"/>
    </xf>
    <xf numFmtId="164" fontId="3" fillId="4" borderId="32" xfId="1" applyFont="1" applyFill="1" applyBorder="1" applyAlignment="1">
      <alignment vertical="center"/>
    </xf>
    <xf numFmtId="164" fontId="3" fillId="0" borderId="5" xfId="1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164" fontId="3" fillId="0" borderId="49" xfId="1" applyFont="1" applyBorder="1" applyAlignment="1">
      <alignment vertical="center"/>
    </xf>
    <xf numFmtId="164" fontId="3" fillId="2" borderId="53" xfId="1" applyFont="1" applyFill="1" applyBorder="1" applyAlignment="1">
      <alignment vertical="center"/>
    </xf>
    <xf numFmtId="164" fontId="3" fillId="0" borderId="53" xfId="1" applyFont="1" applyBorder="1" applyAlignment="1">
      <alignment vertical="center"/>
    </xf>
    <xf numFmtId="164" fontId="3" fillId="3" borderId="53" xfId="1" applyFont="1" applyFill="1" applyBorder="1" applyAlignment="1">
      <alignment vertical="center"/>
    </xf>
    <xf numFmtId="164" fontId="4" fillId="0" borderId="53" xfId="1" applyFont="1" applyBorder="1" applyAlignment="1">
      <alignment vertical="center"/>
    </xf>
    <xf numFmtId="164" fontId="3" fillId="4" borderId="53" xfId="1" applyFont="1" applyFill="1" applyBorder="1" applyAlignment="1">
      <alignment vertical="center"/>
    </xf>
    <xf numFmtId="164" fontId="3" fillId="2" borderId="46" xfId="1" applyFont="1" applyFill="1" applyBorder="1" applyAlignment="1">
      <alignment vertical="center"/>
    </xf>
    <xf numFmtId="164" fontId="3" fillId="5" borderId="46" xfId="1" applyFont="1" applyFill="1" applyBorder="1" applyAlignment="1">
      <alignment vertical="center"/>
    </xf>
    <xf numFmtId="164" fontId="3" fillId="3" borderId="46" xfId="1" applyFont="1" applyFill="1" applyBorder="1" applyAlignment="1">
      <alignment vertical="center"/>
    </xf>
    <xf numFmtId="164" fontId="3" fillId="4" borderId="46" xfId="1" applyFont="1" applyFill="1" applyBorder="1" applyAlignment="1">
      <alignment vertical="center"/>
    </xf>
    <xf numFmtId="164" fontId="7" fillId="0" borderId="70" xfId="1" applyFont="1" applyFill="1" applyBorder="1" applyAlignment="1" applyProtection="1">
      <alignment horizontal="center" vertical="center" wrapText="1"/>
      <protection locked="0"/>
    </xf>
    <xf numFmtId="164" fontId="7" fillId="3" borderId="32" xfId="1" applyFont="1" applyFill="1" applyBorder="1" applyAlignment="1" applyProtection="1">
      <alignment horizontal="center" vertical="center" wrapText="1"/>
      <protection locked="0"/>
    </xf>
    <xf numFmtId="164" fontId="7" fillId="0" borderId="32" xfId="1" applyFont="1" applyFill="1" applyBorder="1" applyAlignment="1" applyProtection="1">
      <alignment horizontal="center" vertical="center" wrapText="1"/>
      <protection locked="0"/>
    </xf>
    <xf numFmtId="164" fontId="7" fillId="4" borderId="32" xfId="1" applyFont="1" applyFill="1" applyBorder="1" applyAlignment="1" applyProtection="1">
      <alignment horizontal="center" vertical="center" wrapText="1"/>
      <protection locked="0"/>
    </xf>
    <xf numFmtId="164" fontId="3" fillId="0" borderId="70" xfId="1" applyFont="1" applyBorder="1" applyAlignment="1">
      <alignment vertical="center"/>
    </xf>
    <xf numFmtId="164" fontId="3" fillId="0" borderId="32" xfId="1" applyFont="1" applyBorder="1" applyAlignment="1">
      <alignment vertical="center"/>
    </xf>
    <xf numFmtId="164" fontId="3" fillId="5" borderId="42" xfId="1" applyFont="1" applyFill="1" applyBorder="1" applyAlignment="1">
      <alignment vertical="center"/>
    </xf>
    <xf numFmtId="164" fontId="19" fillId="4" borderId="46" xfId="1" applyFont="1" applyFill="1" applyBorder="1" applyAlignment="1">
      <alignment vertical="center"/>
    </xf>
    <xf numFmtId="0" fontId="20" fillId="3" borderId="42" xfId="0" applyFont="1" applyFill="1" applyBorder="1" applyAlignment="1">
      <alignment horizontal="center" vertical="center" wrapText="1"/>
    </xf>
    <xf numFmtId="164" fontId="21" fillId="2" borderId="43" xfId="1" applyFont="1" applyFill="1" applyBorder="1" applyAlignment="1">
      <alignment vertical="center"/>
    </xf>
    <xf numFmtId="164" fontId="21" fillId="3" borderId="42" xfId="1" applyFont="1" applyFill="1" applyBorder="1" applyAlignment="1">
      <alignment vertical="center"/>
    </xf>
    <xf numFmtId="164" fontId="21" fillId="3" borderId="46" xfId="1" applyFont="1" applyFill="1" applyBorder="1" applyAlignment="1">
      <alignment vertical="center"/>
    </xf>
    <xf numFmtId="164" fontId="21" fillId="4" borderId="46" xfId="1" applyFont="1" applyFill="1" applyBorder="1" applyAlignment="1">
      <alignment vertical="center"/>
    </xf>
    <xf numFmtId="164" fontId="21" fillId="3" borderId="43" xfId="1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3" fillId="2" borderId="0" xfId="1" applyFont="1" applyFill="1"/>
    <xf numFmtId="164" fontId="3" fillId="0" borderId="0" xfId="1" applyFont="1"/>
    <xf numFmtId="164" fontId="3" fillId="3" borderId="0" xfId="1" applyFont="1" applyFill="1"/>
    <xf numFmtId="164" fontId="3" fillId="4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372</xdr:row>
      <xdr:rowOff>0</xdr:rowOff>
    </xdr:from>
    <xdr:to>
      <xdr:col>4</xdr:col>
      <xdr:colOff>274218</xdr:colOff>
      <xdr:row>372</xdr:row>
      <xdr:rowOff>0</xdr:rowOff>
    </xdr:to>
    <xdr:sp macro="" textlink="">
      <xdr:nvSpPr>
        <xdr:cNvPr id="2" name="Texte 8"/>
        <xdr:cNvSpPr txBox="1">
          <a:spLocks noChangeArrowheads="1"/>
        </xdr:cNvSpPr>
      </xdr:nvSpPr>
      <xdr:spPr bwMode="auto">
        <a:xfrm>
          <a:off x="666750" y="88515825"/>
          <a:ext cx="109336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2</xdr:col>
      <xdr:colOff>57150</xdr:colOff>
      <xdr:row>946</xdr:row>
      <xdr:rowOff>0</xdr:rowOff>
    </xdr:from>
    <xdr:to>
      <xdr:col>4</xdr:col>
      <xdr:colOff>409600</xdr:colOff>
      <xdr:row>946</xdr:row>
      <xdr:rowOff>0</xdr:rowOff>
    </xdr:to>
    <xdr:sp macro="" textlink="">
      <xdr:nvSpPr>
        <xdr:cNvPr id="3" name="Texte 16"/>
        <xdr:cNvSpPr txBox="1">
          <a:spLocks noChangeArrowheads="1"/>
        </xdr:cNvSpPr>
      </xdr:nvSpPr>
      <xdr:spPr bwMode="auto">
        <a:xfrm>
          <a:off x="685800" y="223294575"/>
          <a:ext cx="12097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2</xdr:col>
      <xdr:colOff>76200</xdr:colOff>
      <xdr:row>1112</xdr:row>
      <xdr:rowOff>0</xdr:rowOff>
    </xdr:from>
    <xdr:to>
      <xdr:col>4</xdr:col>
      <xdr:colOff>409600</xdr:colOff>
      <xdr:row>1112</xdr:row>
      <xdr:rowOff>0</xdr:rowOff>
    </xdr:to>
    <xdr:sp macro="" textlink="">
      <xdr:nvSpPr>
        <xdr:cNvPr id="4" name="Texte 17"/>
        <xdr:cNvSpPr txBox="1">
          <a:spLocks noChangeArrowheads="1"/>
        </xdr:cNvSpPr>
      </xdr:nvSpPr>
      <xdr:spPr bwMode="auto">
        <a:xfrm>
          <a:off x="704850" y="261956550"/>
          <a:ext cx="11906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2</xdr:col>
      <xdr:colOff>66675</xdr:colOff>
      <xdr:row>1192</xdr:row>
      <xdr:rowOff>0</xdr:rowOff>
    </xdr:from>
    <xdr:to>
      <xdr:col>4</xdr:col>
      <xdr:colOff>495300</xdr:colOff>
      <xdr:row>1192</xdr:row>
      <xdr:rowOff>0</xdr:rowOff>
    </xdr:to>
    <xdr:sp macro="" textlink="">
      <xdr:nvSpPr>
        <xdr:cNvPr id="5" name="Texte 15"/>
        <xdr:cNvSpPr txBox="1">
          <a:spLocks noChangeArrowheads="1"/>
        </xdr:cNvSpPr>
      </xdr:nvSpPr>
      <xdr:spPr bwMode="auto">
        <a:xfrm>
          <a:off x="695325" y="281225625"/>
          <a:ext cx="1209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2</xdr:col>
      <xdr:colOff>76200</xdr:colOff>
      <xdr:row>1018</xdr:row>
      <xdr:rowOff>0</xdr:rowOff>
    </xdr:from>
    <xdr:to>
      <xdr:col>4</xdr:col>
      <xdr:colOff>409600</xdr:colOff>
      <xdr:row>1018</xdr:row>
      <xdr:rowOff>0</xdr:rowOff>
    </xdr:to>
    <xdr:sp macro="" textlink="">
      <xdr:nvSpPr>
        <xdr:cNvPr id="6" name="Texte 17"/>
        <xdr:cNvSpPr txBox="1">
          <a:spLocks noChangeArrowheads="1"/>
        </xdr:cNvSpPr>
      </xdr:nvSpPr>
      <xdr:spPr bwMode="auto">
        <a:xfrm>
          <a:off x="704850" y="240582450"/>
          <a:ext cx="11906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0:AP1192"/>
  <sheetViews>
    <sheetView showGridLines="0" tabSelected="1" view="pageBreakPreview" topLeftCell="B22" zoomScale="75" zoomScaleNormal="75" workbookViewId="0">
      <selection activeCell="I1194" sqref="I1194"/>
    </sheetView>
  </sheetViews>
  <sheetFormatPr baseColWidth="10" defaultRowHeight="20.100000000000001" customHeight="1" x14ac:dyDescent="0.15"/>
  <cols>
    <col min="1" max="1" width="3" style="9" hidden="1" customWidth="1"/>
    <col min="2" max="2" width="9.42578125" style="398" customWidth="1"/>
    <col min="3" max="3" width="6.28515625" style="9" bestFit="1" customWidth="1"/>
    <col min="4" max="4" width="6.5703125" style="9" bestFit="1" customWidth="1"/>
    <col min="5" max="5" width="6.28515625" style="9" customWidth="1"/>
    <col min="6" max="6" width="64.85546875" style="399" customWidth="1"/>
    <col min="7" max="7" width="19.7109375" style="400" customWidth="1"/>
    <col min="8" max="8" width="22.140625" style="401" customWidth="1"/>
    <col min="9" max="9" width="26" style="402" customWidth="1"/>
    <col min="10" max="10" width="18.42578125" style="401" customWidth="1"/>
    <col min="11" max="11" width="20.42578125" style="403" customWidth="1"/>
    <col min="12" max="12" width="23.140625" style="401" customWidth="1"/>
    <col min="13" max="13" width="6.5703125" style="9" customWidth="1"/>
    <col min="14" max="16384" width="11.42578125" style="9"/>
  </cols>
  <sheetData>
    <row r="50" spans="2:13" ht="15" customHeight="1" x14ac:dyDescent="0.15">
      <c r="B50" s="1">
        <v>1</v>
      </c>
      <c r="C50" s="2"/>
      <c r="D50" s="2"/>
      <c r="E50" s="2"/>
      <c r="F50" s="3"/>
      <c r="G50" s="4"/>
      <c r="H50" s="5"/>
      <c r="I50" s="6"/>
      <c r="J50" s="5"/>
      <c r="K50" s="7"/>
      <c r="L50" s="5"/>
      <c r="M50" s="8">
        <f>B50</f>
        <v>1</v>
      </c>
    </row>
    <row r="51" spans="2:13" s="11" customFormat="1" ht="15" customHeight="1" x14ac:dyDescent="0.2">
      <c r="B51" s="10" t="s">
        <v>0</v>
      </c>
      <c r="C51" s="10"/>
      <c r="D51" s="10"/>
      <c r="E51" s="10"/>
      <c r="F51" s="10"/>
      <c r="G51" s="10"/>
      <c r="H51" s="10" t="s">
        <v>1</v>
      </c>
      <c r="I51" s="10"/>
      <c r="J51" s="10"/>
      <c r="K51" s="10"/>
      <c r="L51" s="10"/>
      <c r="M51" s="10"/>
    </row>
    <row r="52" spans="2:13" s="18" customFormat="1" ht="15" customHeight="1" thickBot="1" x14ac:dyDescent="0.25">
      <c r="B52" s="8"/>
      <c r="C52" s="12"/>
      <c r="D52" s="12"/>
      <c r="E52" s="12"/>
      <c r="F52" s="13"/>
      <c r="G52" s="14"/>
      <c r="H52" s="15"/>
      <c r="I52" s="16"/>
      <c r="J52" s="15"/>
      <c r="K52" s="17"/>
      <c r="L52" s="15"/>
      <c r="M52" s="12"/>
    </row>
    <row r="53" spans="2:13" s="18" customFormat="1" ht="15" customHeight="1" x14ac:dyDescent="0.2">
      <c r="B53" s="19" t="s">
        <v>2</v>
      </c>
      <c r="C53" s="20"/>
      <c r="D53" s="20"/>
      <c r="E53" s="20"/>
      <c r="F53" s="21"/>
      <c r="G53" s="22" t="s">
        <v>3</v>
      </c>
      <c r="H53" s="23" t="s">
        <v>4</v>
      </c>
      <c r="I53" s="24" t="s">
        <v>5</v>
      </c>
      <c r="J53" s="25" t="s">
        <v>6</v>
      </c>
      <c r="K53" s="26" t="s">
        <v>7</v>
      </c>
      <c r="L53" s="27" t="s">
        <v>8</v>
      </c>
      <c r="M53" s="28"/>
    </row>
    <row r="54" spans="2:13" s="12" customFormat="1" ht="15" customHeight="1" x14ac:dyDescent="0.2">
      <c r="B54" s="29" t="s">
        <v>9</v>
      </c>
      <c r="C54" s="30" t="s">
        <v>10</v>
      </c>
      <c r="D54" s="31"/>
      <c r="E54" s="32"/>
      <c r="F54" s="33" t="s">
        <v>11</v>
      </c>
      <c r="G54" s="34" t="s">
        <v>12</v>
      </c>
      <c r="H54" s="35" t="s">
        <v>13</v>
      </c>
      <c r="I54" s="36" t="s">
        <v>14</v>
      </c>
      <c r="J54" s="37" t="s">
        <v>7</v>
      </c>
      <c r="K54" s="38" t="s">
        <v>15</v>
      </c>
      <c r="L54" s="39" t="s">
        <v>16</v>
      </c>
      <c r="M54" s="40" t="s">
        <v>17</v>
      </c>
    </row>
    <row r="55" spans="2:13" s="12" customFormat="1" ht="15" customHeight="1" x14ac:dyDescent="0.2">
      <c r="B55" s="41" t="s">
        <v>18</v>
      </c>
      <c r="C55" s="42" t="s">
        <v>19</v>
      </c>
      <c r="D55" s="43"/>
      <c r="E55" s="44"/>
      <c r="F55" s="33"/>
      <c r="G55" s="34" t="s">
        <v>20</v>
      </c>
      <c r="H55" s="35" t="s">
        <v>21</v>
      </c>
      <c r="I55" s="36" t="s">
        <v>22</v>
      </c>
      <c r="J55" s="37" t="s">
        <v>23</v>
      </c>
      <c r="K55" s="38" t="s">
        <v>24</v>
      </c>
      <c r="L55" s="39" t="s">
        <v>25</v>
      </c>
      <c r="M55" s="45" t="s">
        <v>26</v>
      </c>
    </row>
    <row r="56" spans="2:13" s="18" customFormat="1" ht="15" customHeight="1" x14ac:dyDescent="0.2">
      <c r="B56" s="46"/>
      <c r="C56" s="47" t="s">
        <v>27</v>
      </c>
      <c r="D56" s="47" t="s">
        <v>28</v>
      </c>
      <c r="E56" s="48" t="s">
        <v>29</v>
      </c>
      <c r="F56" s="49" t="s">
        <v>30</v>
      </c>
      <c r="G56" s="34" t="s">
        <v>31</v>
      </c>
      <c r="H56" s="35" t="s">
        <v>32</v>
      </c>
      <c r="I56" s="36" t="s">
        <v>33</v>
      </c>
      <c r="J56" s="37" t="s">
        <v>34</v>
      </c>
      <c r="K56" s="38" t="s">
        <v>35</v>
      </c>
      <c r="L56" s="39" t="s">
        <v>36</v>
      </c>
      <c r="M56" s="45"/>
    </row>
    <row r="57" spans="2:13" s="18" customFormat="1" ht="15" customHeight="1" x14ac:dyDescent="0.2">
      <c r="B57" s="46"/>
      <c r="C57" s="50" t="s">
        <v>37</v>
      </c>
      <c r="D57" s="50" t="s">
        <v>38</v>
      </c>
      <c r="E57" s="51" t="s">
        <v>39</v>
      </c>
      <c r="F57" s="49"/>
      <c r="G57" s="34"/>
      <c r="H57" s="52" t="s">
        <v>40</v>
      </c>
      <c r="I57" s="36" t="s">
        <v>41</v>
      </c>
      <c r="J57" s="37" t="s">
        <v>42</v>
      </c>
      <c r="K57" s="38" t="s">
        <v>43</v>
      </c>
      <c r="L57" s="39"/>
      <c r="M57" s="45"/>
    </row>
    <row r="58" spans="2:13" s="18" customFormat="1" ht="15" customHeight="1" x14ac:dyDescent="0.2">
      <c r="B58" s="46"/>
      <c r="C58" s="50"/>
      <c r="D58" s="50"/>
      <c r="E58" s="13"/>
      <c r="F58" s="53"/>
      <c r="G58" s="34"/>
      <c r="H58" s="52" t="s">
        <v>44</v>
      </c>
      <c r="I58" s="36" t="s">
        <v>45</v>
      </c>
      <c r="J58" s="37" t="s">
        <v>46</v>
      </c>
      <c r="K58" s="38"/>
      <c r="L58" s="39"/>
      <c r="M58" s="45"/>
    </row>
    <row r="59" spans="2:13" s="18" customFormat="1" ht="15" customHeight="1" x14ac:dyDescent="0.2">
      <c r="B59" s="54"/>
      <c r="C59" s="55"/>
      <c r="D59" s="55"/>
      <c r="E59" s="56"/>
      <c r="F59" s="53"/>
      <c r="G59" s="34"/>
      <c r="H59" s="52" t="s">
        <v>47</v>
      </c>
      <c r="I59" s="36" t="s">
        <v>48</v>
      </c>
      <c r="J59" s="37"/>
      <c r="K59" s="38"/>
      <c r="L59" s="39"/>
      <c r="M59" s="45"/>
    </row>
    <row r="60" spans="2:13" s="18" customFormat="1" ht="15" customHeight="1" x14ac:dyDescent="0.2">
      <c r="B60" s="54"/>
      <c r="C60" s="55"/>
      <c r="D60" s="55"/>
      <c r="E60" s="56"/>
      <c r="F60" s="53"/>
      <c r="G60" s="34"/>
      <c r="H60" s="52" t="s">
        <v>49</v>
      </c>
      <c r="I60" s="36" t="s">
        <v>50</v>
      </c>
      <c r="J60" s="37"/>
      <c r="K60" s="38"/>
      <c r="L60" s="39"/>
      <c r="M60" s="45"/>
    </row>
    <row r="61" spans="2:13" s="18" customFormat="1" ht="15" customHeight="1" x14ac:dyDescent="0.2">
      <c r="B61" s="54"/>
      <c r="C61" s="55"/>
      <c r="D61" s="55"/>
      <c r="E61" s="56"/>
      <c r="F61" s="53"/>
      <c r="G61" s="34"/>
      <c r="H61" s="52" t="s">
        <v>51</v>
      </c>
      <c r="I61" s="36" t="s">
        <v>52</v>
      </c>
      <c r="J61" s="37"/>
      <c r="K61" s="38"/>
      <c r="L61" s="39"/>
      <c r="M61" s="45"/>
    </row>
    <row r="62" spans="2:13" s="18" customFormat="1" ht="15" customHeight="1" x14ac:dyDescent="0.2">
      <c r="B62" s="54"/>
      <c r="C62" s="55"/>
      <c r="D62" s="55"/>
      <c r="E62" s="56"/>
      <c r="F62" s="53"/>
      <c r="G62" s="34"/>
      <c r="H62" s="52" t="s">
        <v>53</v>
      </c>
      <c r="I62" s="36" t="s">
        <v>54</v>
      </c>
      <c r="J62" s="37"/>
      <c r="K62" s="38"/>
      <c r="L62" s="39"/>
      <c r="M62" s="45"/>
    </row>
    <row r="63" spans="2:13" s="18" customFormat="1" ht="15" customHeight="1" thickBot="1" x14ac:dyDescent="0.25">
      <c r="B63" s="57">
        <v>2</v>
      </c>
      <c r="C63" s="58">
        <v>3</v>
      </c>
      <c r="D63" s="58">
        <v>4</v>
      </c>
      <c r="E63" s="59">
        <v>5</v>
      </c>
      <c r="F63" s="60">
        <v>6</v>
      </c>
      <c r="G63" s="61">
        <v>7</v>
      </c>
      <c r="H63" s="62">
        <v>8</v>
      </c>
      <c r="I63" s="63">
        <v>9</v>
      </c>
      <c r="J63" s="60">
        <v>10</v>
      </c>
      <c r="K63" s="64">
        <v>11</v>
      </c>
      <c r="L63" s="60">
        <v>12</v>
      </c>
      <c r="M63" s="65">
        <v>13</v>
      </c>
    </row>
    <row r="64" spans="2:13" s="18" customFormat="1" ht="20.100000000000001" customHeight="1" thickTop="1" x14ac:dyDescent="0.2">
      <c r="B64" s="66"/>
      <c r="C64" s="67"/>
      <c r="D64" s="67"/>
      <c r="E64" s="68"/>
      <c r="F64" s="69"/>
      <c r="G64" s="70"/>
      <c r="H64" s="71"/>
      <c r="I64" s="72"/>
      <c r="J64" s="73"/>
      <c r="K64" s="74"/>
      <c r="L64" s="73"/>
      <c r="M64" s="75"/>
    </row>
    <row r="65" spans="2:13" s="18" customFormat="1" ht="20.100000000000001" customHeight="1" x14ac:dyDescent="0.2">
      <c r="B65" s="76"/>
      <c r="C65" s="77"/>
      <c r="D65" s="77"/>
      <c r="E65" s="78"/>
      <c r="F65" s="79" t="s">
        <v>55</v>
      </c>
      <c r="G65" s="80"/>
      <c r="H65" s="81"/>
      <c r="I65" s="82"/>
      <c r="J65" s="83"/>
      <c r="K65" s="84"/>
      <c r="L65" s="83"/>
      <c r="M65" s="85"/>
    </row>
    <row r="66" spans="2:13" s="18" customFormat="1" ht="20.100000000000001" customHeight="1" x14ac:dyDescent="0.2">
      <c r="B66" s="76"/>
      <c r="C66" s="77"/>
      <c r="D66" s="77"/>
      <c r="E66" s="78"/>
      <c r="F66" s="86" t="s">
        <v>56</v>
      </c>
      <c r="G66" s="80"/>
      <c r="H66" s="81"/>
      <c r="I66" s="82"/>
      <c r="J66" s="83" t="s">
        <v>57</v>
      </c>
      <c r="K66" s="84" t="s">
        <v>57</v>
      </c>
      <c r="L66" s="83" t="s">
        <v>57</v>
      </c>
      <c r="M66" s="85"/>
    </row>
    <row r="67" spans="2:13" s="18" customFormat="1" ht="20.100000000000001" customHeight="1" x14ac:dyDescent="0.2">
      <c r="B67" s="76"/>
      <c r="C67" s="77"/>
      <c r="D67" s="77"/>
      <c r="E67" s="78"/>
      <c r="F67" s="53"/>
      <c r="G67" s="80"/>
      <c r="H67" s="81"/>
      <c r="I67" s="82"/>
      <c r="J67" s="83"/>
      <c r="K67" s="84"/>
      <c r="L67" s="83"/>
      <c r="M67" s="85"/>
    </row>
    <row r="68" spans="2:13" s="18" customFormat="1" ht="20.100000000000001" customHeight="1" x14ac:dyDescent="0.2">
      <c r="B68" s="76"/>
      <c r="C68" s="77"/>
      <c r="D68" s="77"/>
      <c r="E68" s="78"/>
      <c r="F68" s="87" t="s">
        <v>58</v>
      </c>
      <c r="G68" s="80"/>
      <c r="H68" s="81"/>
      <c r="I68" s="82"/>
      <c r="J68" s="83" t="s">
        <v>57</v>
      </c>
      <c r="K68" s="84"/>
      <c r="L68" s="83"/>
      <c r="M68" s="85"/>
    </row>
    <row r="69" spans="2:13" s="18" customFormat="1" ht="20.100000000000001" customHeight="1" x14ac:dyDescent="0.2">
      <c r="B69" s="88"/>
      <c r="C69" s="89">
        <v>10</v>
      </c>
      <c r="D69" s="89"/>
      <c r="E69" s="90"/>
      <c r="F69" s="91" t="s">
        <v>59</v>
      </c>
      <c r="G69" s="92"/>
      <c r="H69" s="93"/>
      <c r="I69" s="94"/>
      <c r="J69" s="95"/>
      <c r="K69" s="96"/>
      <c r="L69" s="95"/>
      <c r="M69" s="97"/>
    </row>
    <row r="70" spans="2:13" s="18" customFormat="1" ht="20.100000000000001" customHeight="1" x14ac:dyDescent="0.2">
      <c r="B70" s="88"/>
      <c r="C70" s="89"/>
      <c r="D70" s="89"/>
      <c r="E70" s="90"/>
      <c r="F70" s="53"/>
      <c r="G70" s="92"/>
      <c r="H70" s="93"/>
      <c r="I70" s="94"/>
      <c r="J70" s="95"/>
      <c r="K70" s="96"/>
      <c r="L70" s="95"/>
      <c r="M70" s="97"/>
    </row>
    <row r="71" spans="2:13" s="18" customFormat="1" ht="20.100000000000001" customHeight="1" x14ac:dyDescent="0.2">
      <c r="B71" s="88"/>
      <c r="C71" s="89"/>
      <c r="D71" s="89"/>
      <c r="E71" s="90"/>
      <c r="F71" s="98" t="s">
        <v>60</v>
      </c>
      <c r="G71" s="92"/>
      <c r="H71" s="93"/>
      <c r="I71" s="94"/>
      <c r="J71" s="95"/>
      <c r="K71" s="96"/>
      <c r="L71" s="95"/>
      <c r="M71" s="97"/>
    </row>
    <row r="72" spans="2:13" s="18" customFormat="1" ht="20.100000000000001" customHeight="1" x14ac:dyDescent="0.2">
      <c r="B72" s="88"/>
      <c r="C72" s="89"/>
      <c r="D72" s="89">
        <v>10</v>
      </c>
      <c r="E72" s="90"/>
      <c r="F72" s="99" t="s">
        <v>61</v>
      </c>
      <c r="G72" s="92"/>
      <c r="H72" s="93"/>
      <c r="I72" s="94"/>
      <c r="J72" s="95"/>
      <c r="K72" s="96"/>
      <c r="L72" s="95"/>
      <c r="M72" s="97"/>
    </row>
    <row r="73" spans="2:13" s="18" customFormat="1" ht="20.100000000000001" customHeight="1" x14ac:dyDescent="0.2">
      <c r="B73" s="88"/>
      <c r="C73" s="89"/>
      <c r="D73" s="89"/>
      <c r="E73" s="90"/>
      <c r="F73" s="53"/>
      <c r="G73" s="92"/>
      <c r="H73" s="93"/>
      <c r="I73" s="94"/>
      <c r="J73" s="95"/>
      <c r="K73" s="96"/>
      <c r="L73" s="95"/>
      <c r="M73" s="97"/>
    </row>
    <row r="74" spans="2:13" s="18" customFormat="1" ht="20.100000000000001" customHeight="1" x14ac:dyDescent="0.2">
      <c r="B74" s="88"/>
      <c r="C74" s="89"/>
      <c r="D74" s="89"/>
      <c r="E74" s="90"/>
      <c r="F74" s="33" t="s">
        <v>62</v>
      </c>
      <c r="G74" s="92"/>
      <c r="H74" s="93"/>
      <c r="I74" s="94" t="s">
        <v>57</v>
      </c>
      <c r="J74" s="95"/>
      <c r="K74" s="96"/>
      <c r="L74" s="95"/>
      <c r="M74" s="97"/>
    </row>
    <row r="75" spans="2:13" s="18" customFormat="1" ht="20.100000000000001" customHeight="1" x14ac:dyDescent="0.2">
      <c r="B75" s="88"/>
      <c r="C75" s="89"/>
      <c r="D75" s="89"/>
      <c r="E75" s="90">
        <v>10</v>
      </c>
      <c r="F75" s="49" t="s">
        <v>63</v>
      </c>
      <c r="G75" s="92"/>
      <c r="H75" s="93"/>
      <c r="I75" s="94"/>
      <c r="J75" s="95"/>
      <c r="K75" s="96"/>
      <c r="L75" s="95"/>
      <c r="M75" s="97"/>
    </row>
    <row r="76" spans="2:13" s="18" customFormat="1" ht="20.100000000000001" customHeight="1" x14ac:dyDescent="0.2">
      <c r="B76" s="88"/>
      <c r="C76" s="89"/>
      <c r="D76" s="89"/>
      <c r="E76" s="90"/>
      <c r="F76" s="53"/>
      <c r="G76" s="92"/>
      <c r="H76" s="93"/>
      <c r="I76" s="94"/>
      <c r="J76" s="95"/>
      <c r="K76" s="96"/>
      <c r="L76" s="95"/>
      <c r="M76" s="97"/>
    </row>
    <row r="77" spans="2:13" s="18" customFormat="1" ht="20.100000000000001" customHeight="1" x14ac:dyDescent="0.2">
      <c r="B77" s="88"/>
      <c r="C77" s="89"/>
      <c r="D77" s="89"/>
      <c r="E77" s="90"/>
      <c r="F77" s="100" t="s">
        <v>64</v>
      </c>
      <c r="G77" s="92"/>
      <c r="H77" s="93"/>
      <c r="I77" s="94"/>
      <c r="J77" s="95">
        <f t="shared" ref="J77:J83" si="0">L77+K77</f>
        <v>0</v>
      </c>
      <c r="K77" s="96"/>
      <c r="L77" s="95"/>
      <c r="M77" s="97"/>
    </row>
    <row r="78" spans="2:13" s="18" customFormat="1" ht="30.75" customHeight="1" x14ac:dyDescent="0.2">
      <c r="B78" s="88">
        <v>401</v>
      </c>
      <c r="C78" s="89"/>
      <c r="D78" s="89"/>
      <c r="E78" s="101">
        <v>11</v>
      </c>
      <c r="F78" s="102" t="s">
        <v>65</v>
      </c>
      <c r="G78" s="103">
        <v>1000000</v>
      </c>
      <c r="H78" s="104"/>
      <c r="I78" s="94"/>
      <c r="J78" s="95"/>
      <c r="K78" s="96">
        <v>1574126</v>
      </c>
      <c r="L78" s="95"/>
      <c r="M78" s="97"/>
    </row>
    <row r="79" spans="2:13" s="18" customFormat="1" ht="20.100000000000001" customHeight="1" x14ac:dyDescent="0.2">
      <c r="B79" s="88"/>
      <c r="C79" s="89"/>
      <c r="D79" s="89"/>
      <c r="E79" s="101"/>
      <c r="F79" s="105"/>
      <c r="G79" s="92"/>
      <c r="H79" s="93"/>
      <c r="I79" s="94"/>
      <c r="J79" s="95">
        <f t="shared" si="0"/>
        <v>0</v>
      </c>
      <c r="K79" s="96"/>
      <c r="L79" s="95"/>
      <c r="M79" s="97"/>
    </row>
    <row r="80" spans="2:13" s="18" customFormat="1" ht="20.100000000000001" customHeight="1" x14ac:dyDescent="0.2">
      <c r="B80" s="88"/>
      <c r="C80" s="89"/>
      <c r="D80" s="89"/>
      <c r="E80" s="101"/>
      <c r="F80" s="33" t="s">
        <v>66</v>
      </c>
      <c r="G80" s="92"/>
      <c r="H80" s="93"/>
      <c r="I80" s="94"/>
      <c r="J80" s="95">
        <f t="shared" si="0"/>
        <v>0</v>
      </c>
      <c r="K80" s="96"/>
      <c r="L80" s="95"/>
      <c r="M80" s="97"/>
    </row>
    <row r="81" spans="2:13" s="18" customFormat="1" ht="20.100000000000001" customHeight="1" x14ac:dyDescent="0.2">
      <c r="B81" s="88"/>
      <c r="C81" s="89"/>
      <c r="D81" s="89"/>
      <c r="E81" s="90">
        <v>30</v>
      </c>
      <c r="F81" s="49" t="s">
        <v>67</v>
      </c>
      <c r="G81" s="103"/>
      <c r="H81" s="104"/>
      <c r="I81" s="94"/>
      <c r="J81" s="95">
        <f t="shared" si="0"/>
        <v>0</v>
      </c>
      <c r="K81" s="96"/>
      <c r="L81" s="95"/>
      <c r="M81" s="97"/>
    </row>
    <row r="82" spans="2:13" s="18" customFormat="1" ht="20.100000000000001" customHeight="1" x14ac:dyDescent="0.2">
      <c r="B82" s="88"/>
      <c r="C82" s="89"/>
      <c r="D82" s="89"/>
      <c r="E82" s="90"/>
      <c r="F82" s="105"/>
      <c r="G82" s="92"/>
      <c r="H82" s="93"/>
      <c r="I82" s="94"/>
      <c r="J82" s="95">
        <f t="shared" si="0"/>
        <v>0</v>
      </c>
      <c r="K82" s="96"/>
      <c r="L82" s="95"/>
      <c r="M82" s="97"/>
    </row>
    <row r="83" spans="2:13" s="18" customFormat="1" ht="20.100000000000001" customHeight="1" x14ac:dyDescent="0.2">
      <c r="B83" s="88"/>
      <c r="C83" s="89"/>
      <c r="D83" s="89"/>
      <c r="E83" s="90"/>
      <c r="F83" s="100" t="s">
        <v>68</v>
      </c>
      <c r="G83" s="92"/>
      <c r="H83" s="93"/>
      <c r="I83" s="94"/>
      <c r="J83" s="95">
        <f t="shared" si="0"/>
        <v>0</v>
      </c>
      <c r="K83" s="96"/>
      <c r="L83" s="95"/>
      <c r="M83" s="97"/>
    </row>
    <row r="84" spans="2:13" s="18" customFormat="1" ht="20.100000000000001" customHeight="1" x14ac:dyDescent="0.2">
      <c r="B84" s="88">
        <v>5106</v>
      </c>
      <c r="C84" s="89"/>
      <c r="D84" s="89"/>
      <c r="E84" s="101">
        <v>31</v>
      </c>
      <c r="F84" s="102" t="s">
        <v>69</v>
      </c>
      <c r="G84" s="103">
        <v>900000</v>
      </c>
      <c r="H84" s="104"/>
      <c r="I84" s="94"/>
      <c r="J84" s="95"/>
      <c r="K84" s="96">
        <v>1241788</v>
      </c>
      <c r="L84" s="95"/>
      <c r="M84" s="97"/>
    </row>
    <row r="85" spans="2:13" s="18" customFormat="1" ht="20.100000000000001" customHeight="1" x14ac:dyDescent="0.2">
      <c r="B85" s="88"/>
      <c r="C85" s="89"/>
      <c r="D85" s="89"/>
      <c r="E85" s="101"/>
      <c r="F85" s="106"/>
      <c r="G85" s="103"/>
      <c r="H85" s="104"/>
      <c r="I85" s="94"/>
      <c r="J85" s="95"/>
      <c r="K85" s="96"/>
      <c r="L85" s="95"/>
      <c r="M85" s="97"/>
    </row>
    <row r="86" spans="2:13" s="18" customFormat="1" ht="20.100000000000001" customHeight="1" x14ac:dyDescent="0.2">
      <c r="B86" s="88"/>
      <c r="C86" s="89"/>
      <c r="D86" s="89"/>
      <c r="E86" s="90"/>
      <c r="F86" s="107" t="s">
        <v>70</v>
      </c>
      <c r="G86" s="108">
        <f t="shared" ref="G86:L86" si="1">G78+G84</f>
        <v>1900000</v>
      </c>
      <c r="H86" s="109">
        <f t="shared" si="1"/>
        <v>0</v>
      </c>
      <c r="I86" s="110">
        <f t="shared" si="1"/>
        <v>0</v>
      </c>
      <c r="J86" s="109">
        <f t="shared" si="1"/>
        <v>0</v>
      </c>
      <c r="K86" s="111">
        <f t="shared" si="1"/>
        <v>2815914</v>
      </c>
      <c r="L86" s="109">
        <f t="shared" si="1"/>
        <v>0</v>
      </c>
      <c r="M86" s="97"/>
    </row>
    <row r="87" spans="2:13" s="18" customFormat="1" ht="20.100000000000001" customHeight="1" x14ac:dyDescent="0.2">
      <c r="B87" s="88"/>
      <c r="C87" s="89"/>
      <c r="D87" s="89"/>
      <c r="E87" s="90"/>
      <c r="F87" s="53"/>
      <c r="G87" s="112"/>
      <c r="H87" s="113"/>
      <c r="I87" s="94"/>
      <c r="J87" s="95"/>
      <c r="K87" s="96"/>
      <c r="L87" s="95"/>
      <c r="M87" s="97"/>
    </row>
    <row r="88" spans="2:13" s="18" customFormat="1" ht="20.100000000000001" customHeight="1" x14ac:dyDescent="0.2">
      <c r="B88" s="88"/>
      <c r="C88" s="89"/>
      <c r="D88" s="89"/>
      <c r="E88" s="90"/>
      <c r="F88" s="98" t="s">
        <v>71</v>
      </c>
      <c r="G88" s="92"/>
      <c r="H88" s="93"/>
      <c r="I88" s="94"/>
      <c r="J88" s="95"/>
      <c r="K88" s="96"/>
      <c r="L88" s="95"/>
      <c r="M88" s="97"/>
    </row>
    <row r="89" spans="2:13" s="18" customFormat="1" ht="20.100000000000001" customHeight="1" x14ac:dyDescent="0.2">
      <c r="B89" s="88"/>
      <c r="C89" s="89"/>
      <c r="D89" s="89">
        <v>20</v>
      </c>
      <c r="E89" s="90"/>
      <c r="F89" s="99" t="s">
        <v>72</v>
      </c>
      <c r="G89" s="92"/>
      <c r="H89" s="93"/>
      <c r="I89" s="94"/>
      <c r="J89" s="95"/>
      <c r="K89" s="96"/>
      <c r="L89" s="95"/>
      <c r="M89" s="97"/>
    </row>
    <row r="90" spans="2:13" s="18" customFormat="1" ht="20.100000000000001" customHeight="1" x14ac:dyDescent="0.2">
      <c r="B90" s="88"/>
      <c r="C90" s="89"/>
      <c r="D90" s="89"/>
      <c r="E90" s="90"/>
      <c r="F90" s="53"/>
      <c r="G90" s="92"/>
      <c r="H90" s="93"/>
      <c r="I90" s="94"/>
      <c r="J90" s="95"/>
      <c r="K90" s="96"/>
      <c r="L90" s="95"/>
      <c r="M90" s="97"/>
    </row>
    <row r="91" spans="2:13" s="18" customFormat="1" ht="20.100000000000001" customHeight="1" x14ac:dyDescent="0.2">
      <c r="B91" s="88"/>
      <c r="C91" s="89"/>
      <c r="D91" s="89"/>
      <c r="E91" s="90"/>
      <c r="F91" s="33" t="s">
        <v>66</v>
      </c>
      <c r="G91" s="92"/>
      <c r="H91" s="93"/>
      <c r="I91" s="94" t="s">
        <v>57</v>
      </c>
      <c r="J91" s="95"/>
      <c r="K91" s="96"/>
      <c r="L91" s="95"/>
      <c r="M91" s="97"/>
    </row>
    <row r="92" spans="2:13" s="18" customFormat="1" ht="20.100000000000001" customHeight="1" x14ac:dyDescent="0.2">
      <c r="B92" s="88"/>
      <c r="C92" s="89"/>
      <c r="D92" s="89"/>
      <c r="E92" s="90">
        <v>30</v>
      </c>
      <c r="F92" s="49" t="s">
        <v>67</v>
      </c>
      <c r="G92" s="92"/>
      <c r="H92" s="93"/>
      <c r="I92" s="94"/>
      <c r="J92" s="95"/>
      <c r="K92" s="96"/>
      <c r="L92" s="95"/>
      <c r="M92" s="97"/>
    </row>
    <row r="93" spans="2:13" s="18" customFormat="1" ht="20.100000000000001" customHeight="1" x14ac:dyDescent="0.2">
      <c r="B93" s="88"/>
      <c r="C93" s="89"/>
      <c r="D93" s="89"/>
      <c r="E93" s="90"/>
      <c r="F93" s="49"/>
      <c r="G93" s="92"/>
      <c r="H93" s="93"/>
      <c r="I93" s="94"/>
      <c r="J93" s="95"/>
      <c r="K93" s="96"/>
      <c r="L93" s="95"/>
      <c r="M93" s="97"/>
    </row>
    <row r="94" spans="2:13" s="18" customFormat="1" ht="20.100000000000001" customHeight="1" x14ac:dyDescent="0.2">
      <c r="B94" s="88"/>
      <c r="C94" s="89"/>
      <c r="D94" s="89"/>
      <c r="E94" s="90"/>
      <c r="F94" s="53"/>
      <c r="G94" s="92"/>
      <c r="H94" s="93"/>
      <c r="I94" s="94"/>
      <c r="J94" s="95"/>
      <c r="K94" s="96"/>
      <c r="L94" s="95"/>
      <c r="M94" s="97"/>
    </row>
    <row r="95" spans="2:13" s="18" customFormat="1" ht="20.100000000000001" customHeight="1" x14ac:dyDescent="0.2">
      <c r="B95" s="88"/>
      <c r="C95" s="89"/>
      <c r="D95" s="89"/>
      <c r="E95" s="90"/>
      <c r="F95" s="100" t="s">
        <v>73</v>
      </c>
      <c r="G95" s="92"/>
      <c r="H95" s="93"/>
      <c r="I95" s="94"/>
      <c r="J95" s="95"/>
      <c r="K95" s="96"/>
      <c r="L95" s="95"/>
      <c r="M95" s="97"/>
    </row>
    <row r="96" spans="2:13" s="18" customFormat="1" ht="20.100000000000001" customHeight="1" x14ac:dyDescent="0.2">
      <c r="B96" s="88">
        <v>5102</v>
      </c>
      <c r="C96" s="89"/>
      <c r="D96" s="89"/>
      <c r="E96" s="101">
        <v>31</v>
      </c>
      <c r="F96" s="102" t="s">
        <v>74</v>
      </c>
      <c r="G96" s="103">
        <v>40000</v>
      </c>
      <c r="H96" s="104"/>
      <c r="I96" s="94"/>
      <c r="J96" s="95"/>
      <c r="K96" s="96">
        <v>25385</v>
      </c>
      <c r="L96" s="95"/>
      <c r="M96" s="97"/>
    </row>
    <row r="97" spans="2:13" s="18" customFormat="1" ht="20.100000000000001" customHeight="1" x14ac:dyDescent="0.2">
      <c r="B97" s="88"/>
      <c r="C97" s="89"/>
      <c r="D97" s="89"/>
      <c r="E97" s="101"/>
      <c r="F97" s="102"/>
      <c r="G97" s="103"/>
      <c r="H97" s="104"/>
      <c r="I97" s="94"/>
      <c r="J97" s="95">
        <f>L97+K97</f>
        <v>0</v>
      </c>
      <c r="K97" s="96"/>
      <c r="L97" s="95"/>
      <c r="M97" s="97"/>
    </row>
    <row r="98" spans="2:13" s="18" customFormat="1" ht="20.100000000000001" customHeight="1" x14ac:dyDescent="0.2">
      <c r="B98" s="88"/>
      <c r="C98" s="89"/>
      <c r="D98" s="89"/>
      <c r="E98" s="101"/>
      <c r="F98" s="100" t="s">
        <v>75</v>
      </c>
      <c r="G98" s="92"/>
      <c r="H98" s="93"/>
      <c r="I98" s="94"/>
      <c r="J98" s="95">
        <f>L98+K98</f>
        <v>0</v>
      </c>
      <c r="K98" s="96"/>
      <c r="L98" s="95"/>
      <c r="M98" s="97"/>
    </row>
    <row r="99" spans="2:13" s="18" customFormat="1" ht="20.100000000000001" customHeight="1" thickBot="1" x14ac:dyDescent="0.25">
      <c r="B99" s="88">
        <v>5103</v>
      </c>
      <c r="C99" s="89"/>
      <c r="D99" s="89"/>
      <c r="E99" s="101">
        <v>32</v>
      </c>
      <c r="F99" s="102" t="s">
        <v>76</v>
      </c>
      <c r="G99" s="103">
        <v>50000</v>
      </c>
      <c r="H99" s="104"/>
      <c r="I99" s="94"/>
      <c r="J99" s="95"/>
      <c r="K99" s="96">
        <v>30735</v>
      </c>
      <c r="L99" s="95"/>
      <c r="M99" s="97"/>
    </row>
    <row r="100" spans="2:13" s="18" customFormat="1" ht="20.100000000000001" customHeight="1" x14ac:dyDescent="0.2">
      <c r="B100" s="88"/>
      <c r="C100" s="89"/>
      <c r="D100" s="89"/>
      <c r="E100" s="114"/>
      <c r="F100" s="115" t="s">
        <v>77</v>
      </c>
      <c r="G100" s="116">
        <f t="shared" ref="G100:L100" si="2">G78+G84+G96+G99</f>
        <v>1990000</v>
      </c>
      <c r="H100" s="116">
        <f t="shared" si="2"/>
        <v>0</v>
      </c>
      <c r="I100" s="116">
        <f t="shared" si="2"/>
        <v>0</v>
      </c>
      <c r="J100" s="116">
        <f t="shared" si="2"/>
        <v>0</v>
      </c>
      <c r="K100" s="116">
        <f t="shared" si="2"/>
        <v>2872034</v>
      </c>
      <c r="L100" s="116">
        <f t="shared" si="2"/>
        <v>0</v>
      </c>
      <c r="M100" s="117"/>
    </row>
    <row r="101" spans="2:13" s="18" customFormat="1" ht="20.100000000000001" customHeight="1" thickBot="1" x14ac:dyDescent="0.25">
      <c r="B101" s="118"/>
      <c r="C101" s="119"/>
      <c r="D101" s="119"/>
      <c r="E101" s="120"/>
      <c r="F101" s="121" t="s">
        <v>78</v>
      </c>
      <c r="G101" s="122"/>
      <c r="H101" s="123"/>
      <c r="I101" s="124"/>
      <c r="J101" s="125"/>
      <c r="K101" s="126"/>
      <c r="L101" s="127"/>
      <c r="M101" s="128"/>
    </row>
    <row r="102" spans="2:13" ht="15" customHeight="1" x14ac:dyDescent="0.15">
      <c r="B102" s="1">
        <v>2</v>
      </c>
      <c r="C102" s="2"/>
      <c r="D102" s="2"/>
      <c r="E102" s="2"/>
      <c r="F102" s="3"/>
      <c r="G102" s="4"/>
      <c r="H102" s="5"/>
      <c r="I102" s="6"/>
      <c r="J102" s="5"/>
      <c r="K102" s="7"/>
      <c r="L102" s="5"/>
      <c r="M102" s="8">
        <f>B102</f>
        <v>2</v>
      </c>
    </row>
    <row r="103" spans="2:13" s="11" customFormat="1" ht="15" customHeight="1" x14ac:dyDescent="0.2">
      <c r="B103" s="10" t="s">
        <v>0</v>
      </c>
      <c r="C103" s="10"/>
      <c r="D103" s="10"/>
      <c r="E103" s="10"/>
      <c r="F103" s="10"/>
      <c r="G103" s="10"/>
      <c r="H103" s="10" t="s">
        <v>1</v>
      </c>
      <c r="I103" s="10"/>
      <c r="J103" s="10"/>
      <c r="K103" s="10"/>
      <c r="L103" s="10"/>
      <c r="M103" s="10"/>
    </row>
    <row r="104" spans="2:13" s="18" customFormat="1" ht="15" customHeight="1" thickBot="1" x14ac:dyDescent="0.25">
      <c r="B104" s="8"/>
      <c r="C104" s="12"/>
      <c r="D104" s="12"/>
      <c r="E104" s="12"/>
      <c r="F104" s="13"/>
      <c r="G104" s="14"/>
      <c r="H104" s="15"/>
      <c r="I104" s="16"/>
      <c r="J104" s="15"/>
      <c r="K104" s="17"/>
      <c r="L104" s="15"/>
      <c r="M104" s="12"/>
    </row>
    <row r="105" spans="2:13" s="18" customFormat="1" ht="15" customHeight="1" x14ac:dyDescent="0.2">
      <c r="B105" s="19" t="s">
        <v>2</v>
      </c>
      <c r="C105" s="20"/>
      <c r="D105" s="20"/>
      <c r="E105" s="20"/>
      <c r="F105" s="21"/>
      <c r="G105" s="22" t="s">
        <v>3</v>
      </c>
      <c r="H105" s="23" t="s">
        <v>4</v>
      </c>
      <c r="I105" s="24" t="s">
        <v>5</v>
      </c>
      <c r="J105" s="25" t="s">
        <v>6</v>
      </c>
      <c r="K105" s="26" t="s">
        <v>7</v>
      </c>
      <c r="L105" s="27" t="s">
        <v>8</v>
      </c>
      <c r="M105" s="28"/>
    </row>
    <row r="106" spans="2:13" s="12" customFormat="1" ht="15" customHeight="1" x14ac:dyDescent="0.2">
      <c r="B106" s="29" t="s">
        <v>9</v>
      </c>
      <c r="C106" s="30" t="s">
        <v>10</v>
      </c>
      <c r="D106" s="31"/>
      <c r="E106" s="32"/>
      <c r="F106" s="33" t="s">
        <v>11</v>
      </c>
      <c r="G106" s="34" t="s">
        <v>12</v>
      </c>
      <c r="H106" s="35" t="s">
        <v>13</v>
      </c>
      <c r="I106" s="36" t="s">
        <v>14</v>
      </c>
      <c r="J106" s="37" t="s">
        <v>7</v>
      </c>
      <c r="K106" s="38" t="s">
        <v>15</v>
      </c>
      <c r="L106" s="39" t="s">
        <v>16</v>
      </c>
      <c r="M106" s="40" t="s">
        <v>17</v>
      </c>
    </row>
    <row r="107" spans="2:13" s="12" customFormat="1" ht="15" customHeight="1" x14ac:dyDescent="0.2">
      <c r="B107" s="41" t="s">
        <v>18</v>
      </c>
      <c r="C107" s="42" t="s">
        <v>19</v>
      </c>
      <c r="D107" s="43"/>
      <c r="E107" s="44"/>
      <c r="F107" s="33"/>
      <c r="G107" s="34" t="s">
        <v>20</v>
      </c>
      <c r="H107" s="35" t="s">
        <v>21</v>
      </c>
      <c r="I107" s="36" t="s">
        <v>22</v>
      </c>
      <c r="J107" s="37" t="s">
        <v>23</v>
      </c>
      <c r="K107" s="38" t="s">
        <v>24</v>
      </c>
      <c r="L107" s="39" t="s">
        <v>25</v>
      </c>
      <c r="M107" s="45" t="s">
        <v>26</v>
      </c>
    </row>
    <row r="108" spans="2:13" s="18" customFormat="1" ht="15" customHeight="1" x14ac:dyDescent="0.2">
      <c r="B108" s="46"/>
      <c r="C108" s="47" t="s">
        <v>27</v>
      </c>
      <c r="D108" s="47" t="s">
        <v>28</v>
      </c>
      <c r="E108" s="48" t="s">
        <v>29</v>
      </c>
      <c r="F108" s="49" t="s">
        <v>30</v>
      </c>
      <c r="G108" s="34" t="s">
        <v>31</v>
      </c>
      <c r="H108" s="35" t="s">
        <v>32</v>
      </c>
      <c r="I108" s="36" t="s">
        <v>33</v>
      </c>
      <c r="J108" s="37" t="s">
        <v>34</v>
      </c>
      <c r="K108" s="38" t="s">
        <v>35</v>
      </c>
      <c r="L108" s="39" t="s">
        <v>36</v>
      </c>
      <c r="M108" s="45"/>
    </row>
    <row r="109" spans="2:13" s="18" customFormat="1" ht="15" customHeight="1" x14ac:dyDescent="0.2">
      <c r="B109" s="46"/>
      <c r="C109" s="50" t="s">
        <v>37</v>
      </c>
      <c r="D109" s="50" t="s">
        <v>38</v>
      </c>
      <c r="E109" s="51" t="s">
        <v>39</v>
      </c>
      <c r="F109" s="49"/>
      <c r="G109" s="34"/>
      <c r="H109" s="52" t="s">
        <v>40</v>
      </c>
      <c r="I109" s="36" t="s">
        <v>41</v>
      </c>
      <c r="J109" s="37" t="s">
        <v>42</v>
      </c>
      <c r="K109" s="38" t="s">
        <v>43</v>
      </c>
      <c r="L109" s="39"/>
      <c r="M109" s="45"/>
    </row>
    <row r="110" spans="2:13" s="18" customFormat="1" ht="15" customHeight="1" x14ac:dyDescent="0.2">
      <c r="B110" s="46"/>
      <c r="C110" s="50"/>
      <c r="D110" s="50"/>
      <c r="E110" s="13"/>
      <c r="F110" s="53"/>
      <c r="G110" s="34"/>
      <c r="H110" s="52" t="s">
        <v>44</v>
      </c>
      <c r="I110" s="36" t="s">
        <v>45</v>
      </c>
      <c r="J110" s="37" t="s">
        <v>46</v>
      </c>
      <c r="K110" s="38"/>
      <c r="L110" s="39"/>
      <c r="M110" s="45"/>
    </row>
    <row r="111" spans="2:13" s="18" customFormat="1" ht="15" customHeight="1" x14ac:dyDescent="0.2">
      <c r="B111" s="54"/>
      <c r="C111" s="55"/>
      <c r="D111" s="55"/>
      <c r="E111" s="56"/>
      <c r="F111" s="53"/>
      <c r="G111" s="34"/>
      <c r="H111" s="52" t="s">
        <v>47</v>
      </c>
      <c r="I111" s="36" t="s">
        <v>48</v>
      </c>
      <c r="J111" s="37"/>
      <c r="K111" s="38"/>
      <c r="L111" s="39"/>
      <c r="M111" s="45"/>
    </row>
    <row r="112" spans="2:13" s="18" customFormat="1" ht="15" customHeight="1" x14ac:dyDescent="0.2">
      <c r="B112" s="54"/>
      <c r="C112" s="55"/>
      <c r="D112" s="55"/>
      <c r="E112" s="56"/>
      <c r="F112" s="53"/>
      <c r="G112" s="34"/>
      <c r="H112" s="52" t="s">
        <v>49</v>
      </c>
      <c r="I112" s="36" t="s">
        <v>50</v>
      </c>
      <c r="J112" s="37"/>
      <c r="K112" s="38"/>
      <c r="L112" s="39"/>
      <c r="M112" s="45"/>
    </row>
    <row r="113" spans="2:13" s="18" customFormat="1" ht="15" customHeight="1" x14ac:dyDescent="0.2">
      <c r="B113" s="54"/>
      <c r="C113" s="55"/>
      <c r="D113" s="55"/>
      <c r="E113" s="56"/>
      <c r="F113" s="53"/>
      <c r="G113" s="34"/>
      <c r="H113" s="52" t="s">
        <v>51</v>
      </c>
      <c r="I113" s="36" t="s">
        <v>52</v>
      </c>
      <c r="J113" s="37"/>
      <c r="K113" s="38"/>
      <c r="L113" s="39"/>
      <c r="M113" s="45"/>
    </row>
    <row r="114" spans="2:13" s="18" customFormat="1" ht="15" customHeight="1" x14ac:dyDescent="0.2">
      <c r="B114" s="54"/>
      <c r="C114" s="55"/>
      <c r="D114" s="55"/>
      <c r="E114" s="56"/>
      <c r="F114" s="53"/>
      <c r="G114" s="34"/>
      <c r="H114" s="52" t="s">
        <v>53</v>
      </c>
      <c r="I114" s="36" t="s">
        <v>54</v>
      </c>
      <c r="J114" s="37"/>
      <c r="K114" s="38"/>
      <c r="L114" s="39"/>
      <c r="M114" s="45"/>
    </row>
    <row r="115" spans="2:13" s="18" customFormat="1" ht="20.100000000000001" customHeight="1" thickBot="1" x14ac:dyDescent="0.25">
      <c r="B115" s="57">
        <v>2</v>
      </c>
      <c r="C115" s="58">
        <v>3</v>
      </c>
      <c r="D115" s="58">
        <v>4</v>
      </c>
      <c r="E115" s="59">
        <v>5</v>
      </c>
      <c r="F115" s="60">
        <v>6</v>
      </c>
      <c r="G115" s="61">
        <v>7</v>
      </c>
      <c r="H115" s="62">
        <v>8</v>
      </c>
      <c r="I115" s="63">
        <v>9</v>
      </c>
      <c r="J115" s="60">
        <v>10</v>
      </c>
      <c r="K115" s="64">
        <v>11</v>
      </c>
      <c r="L115" s="60">
        <v>12</v>
      </c>
      <c r="M115" s="65">
        <v>13</v>
      </c>
    </row>
    <row r="116" spans="2:13" s="18" customFormat="1" ht="20.100000000000001" customHeight="1" thickTop="1" x14ac:dyDescent="0.2">
      <c r="B116" s="66"/>
      <c r="C116" s="67"/>
      <c r="D116" s="67"/>
      <c r="E116" s="68"/>
      <c r="F116" s="129" t="s">
        <v>79</v>
      </c>
      <c r="G116" s="130">
        <f t="shared" ref="G116:L116" si="3">G100</f>
        <v>1990000</v>
      </c>
      <c r="H116" s="130">
        <f t="shared" si="3"/>
        <v>0</v>
      </c>
      <c r="I116" s="130">
        <f t="shared" si="3"/>
        <v>0</v>
      </c>
      <c r="J116" s="130">
        <f t="shared" si="3"/>
        <v>0</v>
      </c>
      <c r="K116" s="130">
        <f t="shared" si="3"/>
        <v>2872034</v>
      </c>
      <c r="L116" s="130">
        <f t="shared" si="3"/>
        <v>0</v>
      </c>
      <c r="M116" s="131"/>
    </row>
    <row r="117" spans="2:13" s="18" customFormat="1" ht="20.100000000000001" customHeight="1" x14ac:dyDescent="0.2">
      <c r="B117" s="76"/>
      <c r="C117" s="77"/>
      <c r="D117" s="77"/>
      <c r="E117" s="78"/>
      <c r="F117" s="53"/>
      <c r="G117" s="80"/>
      <c r="H117" s="81"/>
      <c r="I117" s="82"/>
      <c r="J117" s="83"/>
      <c r="K117" s="84"/>
      <c r="L117" s="83"/>
      <c r="M117" s="85"/>
    </row>
    <row r="118" spans="2:13" s="18" customFormat="1" ht="20.100000000000001" customHeight="1" x14ac:dyDescent="0.2">
      <c r="B118" s="88"/>
      <c r="C118" s="89"/>
      <c r="D118" s="89"/>
      <c r="E118" s="101"/>
      <c r="F118" s="100" t="s">
        <v>80</v>
      </c>
      <c r="G118" s="92"/>
      <c r="H118" s="93"/>
      <c r="I118" s="94"/>
      <c r="J118" s="95"/>
      <c r="K118" s="96"/>
      <c r="L118" s="95"/>
      <c r="M118" s="97"/>
    </row>
    <row r="119" spans="2:13" s="18" customFormat="1" ht="20.100000000000001" customHeight="1" x14ac:dyDescent="0.2">
      <c r="B119" s="88">
        <v>5104</v>
      </c>
      <c r="C119" s="89"/>
      <c r="D119" s="89"/>
      <c r="E119" s="101">
        <v>33</v>
      </c>
      <c r="F119" s="102" t="s">
        <v>81</v>
      </c>
      <c r="G119" s="103"/>
      <c r="H119" s="104"/>
      <c r="I119" s="94"/>
      <c r="J119" s="95"/>
      <c r="K119" s="96"/>
      <c r="L119" s="95"/>
      <c r="M119" s="97"/>
    </row>
    <row r="120" spans="2:13" s="18" customFormat="1" ht="20.100000000000001" customHeight="1" x14ac:dyDescent="0.2">
      <c r="B120" s="88"/>
      <c r="C120" s="89"/>
      <c r="D120" s="89"/>
      <c r="E120" s="101"/>
      <c r="F120" s="105"/>
      <c r="G120" s="92"/>
      <c r="H120" s="93"/>
      <c r="I120" s="94"/>
      <c r="J120" s="95"/>
      <c r="K120" s="96"/>
      <c r="L120" s="95"/>
      <c r="M120" s="97"/>
    </row>
    <row r="121" spans="2:13" s="18" customFormat="1" ht="26.25" customHeight="1" x14ac:dyDescent="0.2">
      <c r="B121" s="88"/>
      <c r="C121" s="89"/>
      <c r="D121" s="89"/>
      <c r="E121" s="90"/>
      <c r="F121" s="132" t="s">
        <v>82</v>
      </c>
      <c r="G121" s="133">
        <f t="shared" ref="G121:L121" si="4">G92+G96+G99</f>
        <v>90000</v>
      </c>
      <c r="H121" s="133">
        <f t="shared" si="4"/>
        <v>0</v>
      </c>
      <c r="I121" s="133">
        <f t="shared" si="4"/>
        <v>0</v>
      </c>
      <c r="J121" s="133">
        <f t="shared" si="4"/>
        <v>0</v>
      </c>
      <c r="K121" s="133">
        <f t="shared" si="4"/>
        <v>56120</v>
      </c>
      <c r="L121" s="133">
        <f t="shared" si="4"/>
        <v>0</v>
      </c>
      <c r="M121" s="134"/>
    </row>
    <row r="122" spans="2:13" s="18" customFormat="1" ht="20.100000000000001" customHeight="1" x14ac:dyDescent="0.2">
      <c r="B122" s="88"/>
      <c r="C122" s="89"/>
      <c r="D122" s="89"/>
      <c r="E122" s="101"/>
      <c r="F122" s="102"/>
      <c r="G122" s="103"/>
      <c r="H122" s="104"/>
      <c r="I122" s="94"/>
      <c r="J122" s="95"/>
      <c r="K122" s="96"/>
      <c r="L122" s="95"/>
      <c r="M122" s="97"/>
    </row>
    <row r="123" spans="2:13" s="18" customFormat="1" ht="20.100000000000001" customHeight="1" x14ac:dyDescent="0.2">
      <c r="B123" s="88"/>
      <c r="C123" s="89"/>
      <c r="D123" s="89"/>
      <c r="E123" s="90"/>
      <c r="F123" s="98" t="s">
        <v>83</v>
      </c>
      <c r="G123" s="92"/>
      <c r="H123" s="93"/>
      <c r="I123" s="94"/>
      <c r="J123" s="95"/>
      <c r="K123" s="96"/>
      <c r="L123" s="95"/>
      <c r="M123" s="97"/>
    </row>
    <row r="124" spans="2:13" s="18" customFormat="1" ht="27.75" customHeight="1" x14ac:dyDescent="0.2">
      <c r="B124" s="88"/>
      <c r="C124" s="89"/>
      <c r="D124" s="89">
        <v>30</v>
      </c>
      <c r="E124" s="90"/>
      <c r="F124" s="99" t="s">
        <v>84</v>
      </c>
      <c r="G124" s="92"/>
      <c r="H124" s="93"/>
      <c r="I124" s="94"/>
      <c r="J124" s="95"/>
      <c r="K124" s="96"/>
      <c r="L124" s="95"/>
      <c r="M124" s="97"/>
    </row>
    <row r="125" spans="2:13" s="18" customFormat="1" ht="29.25" customHeight="1" x14ac:dyDescent="0.2">
      <c r="B125" s="88"/>
      <c r="C125" s="89"/>
      <c r="D125" s="89"/>
      <c r="E125" s="90"/>
      <c r="F125" s="53"/>
      <c r="G125" s="92"/>
      <c r="H125" s="93"/>
      <c r="I125" s="94"/>
      <c r="J125" s="95"/>
      <c r="K125" s="96"/>
      <c r="L125" s="95"/>
      <c r="M125" s="97"/>
    </row>
    <row r="126" spans="2:13" s="18" customFormat="1" ht="20.100000000000001" customHeight="1" x14ac:dyDescent="0.2">
      <c r="B126" s="88"/>
      <c r="C126" s="89"/>
      <c r="D126" s="89"/>
      <c r="E126" s="90"/>
      <c r="F126" s="33" t="s">
        <v>85</v>
      </c>
      <c r="G126" s="92"/>
      <c r="H126" s="93"/>
      <c r="I126" s="94"/>
      <c r="J126" s="95"/>
      <c r="K126" s="96"/>
      <c r="L126" s="95"/>
      <c r="M126" s="97"/>
    </row>
    <row r="127" spans="2:13" s="18" customFormat="1" ht="20.100000000000001" customHeight="1" x14ac:dyDescent="0.2">
      <c r="B127" s="88"/>
      <c r="C127" s="89"/>
      <c r="D127" s="89"/>
      <c r="E127" s="90">
        <v>20</v>
      </c>
      <c r="F127" s="49" t="s">
        <v>86</v>
      </c>
      <c r="G127" s="92"/>
      <c r="H127" s="93"/>
      <c r="I127" s="94"/>
      <c r="J127" s="95"/>
      <c r="K127" s="96"/>
      <c r="L127" s="95"/>
      <c r="M127" s="97"/>
    </row>
    <row r="128" spans="2:13" s="18" customFormat="1" ht="32.25" customHeight="1" x14ac:dyDescent="0.2">
      <c r="B128" s="88"/>
      <c r="C128" s="89"/>
      <c r="D128" s="89"/>
      <c r="E128" s="90"/>
      <c r="F128" s="53"/>
      <c r="G128" s="92"/>
      <c r="H128" s="93"/>
      <c r="I128" s="94"/>
      <c r="J128" s="95"/>
      <c r="K128" s="96"/>
      <c r="L128" s="95"/>
      <c r="M128" s="97"/>
    </row>
    <row r="129" spans="2:13" s="18" customFormat="1" ht="20.100000000000001" customHeight="1" x14ac:dyDescent="0.2">
      <c r="B129" s="88"/>
      <c r="C129" s="89"/>
      <c r="D129" s="89"/>
      <c r="E129" s="90"/>
      <c r="F129" s="100" t="s">
        <v>87</v>
      </c>
      <c r="G129" s="92"/>
      <c r="H129" s="93"/>
      <c r="I129" s="94"/>
      <c r="J129" s="95"/>
      <c r="K129" s="96"/>
      <c r="L129" s="95"/>
      <c r="M129" s="97"/>
    </row>
    <row r="130" spans="2:13" s="18" customFormat="1" ht="20.100000000000001" customHeight="1" x14ac:dyDescent="0.2">
      <c r="B130" s="88">
        <v>5201</v>
      </c>
      <c r="C130" s="89"/>
      <c r="D130" s="89"/>
      <c r="E130" s="101">
        <v>21</v>
      </c>
      <c r="F130" s="102" t="s">
        <v>88</v>
      </c>
      <c r="G130" s="103">
        <v>400000</v>
      </c>
      <c r="H130" s="104"/>
      <c r="I130" s="94"/>
      <c r="J130" s="95"/>
      <c r="K130" s="96"/>
      <c r="L130" s="95"/>
      <c r="M130" s="97"/>
    </row>
    <row r="131" spans="2:13" s="18" customFormat="1" ht="20.100000000000001" customHeight="1" x14ac:dyDescent="0.2">
      <c r="B131" s="88"/>
      <c r="C131" s="89"/>
      <c r="D131" s="89"/>
      <c r="E131" s="101"/>
      <c r="F131" s="102"/>
      <c r="G131" s="92"/>
      <c r="H131" s="93"/>
      <c r="I131" s="94"/>
      <c r="J131" s="95">
        <f t="shared" ref="J131:J138" si="5">L131+K131</f>
        <v>0</v>
      </c>
      <c r="K131" s="96"/>
      <c r="L131" s="95"/>
      <c r="M131" s="97"/>
    </row>
    <row r="132" spans="2:13" s="18" customFormat="1" ht="20.100000000000001" customHeight="1" x14ac:dyDescent="0.2">
      <c r="B132" s="88"/>
      <c r="C132" s="89"/>
      <c r="D132" s="89"/>
      <c r="E132" s="101"/>
      <c r="F132" s="100" t="s">
        <v>89</v>
      </c>
      <c r="G132" s="92"/>
      <c r="H132" s="93"/>
      <c r="I132" s="94"/>
      <c r="J132" s="95">
        <f t="shared" si="5"/>
        <v>0</v>
      </c>
      <c r="K132" s="96"/>
      <c r="L132" s="95"/>
      <c r="M132" s="97"/>
    </row>
    <row r="133" spans="2:13" s="18" customFormat="1" ht="20.100000000000001" customHeight="1" x14ac:dyDescent="0.2">
      <c r="B133" s="88">
        <v>5202</v>
      </c>
      <c r="C133" s="89"/>
      <c r="D133" s="89"/>
      <c r="E133" s="101">
        <v>22</v>
      </c>
      <c r="F133" s="102" t="s">
        <v>90</v>
      </c>
      <c r="G133" s="103"/>
      <c r="H133" s="104"/>
      <c r="I133" s="94"/>
      <c r="J133" s="95">
        <f t="shared" si="5"/>
        <v>0</v>
      </c>
      <c r="K133" s="96"/>
      <c r="L133" s="95"/>
      <c r="M133" s="97"/>
    </row>
    <row r="134" spans="2:13" s="18" customFormat="1" ht="20.100000000000001" customHeight="1" x14ac:dyDescent="0.2">
      <c r="B134" s="88"/>
      <c r="C134" s="89"/>
      <c r="D134" s="89"/>
      <c r="E134" s="101"/>
      <c r="F134" s="102"/>
      <c r="G134" s="92"/>
      <c r="H134" s="93"/>
      <c r="I134" s="94"/>
      <c r="J134" s="95">
        <f t="shared" si="5"/>
        <v>0</v>
      </c>
      <c r="K134" s="96"/>
      <c r="L134" s="95"/>
      <c r="M134" s="97"/>
    </row>
    <row r="135" spans="2:13" s="18" customFormat="1" ht="20.100000000000001" customHeight="1" x14ac:dyDescent="0.2">
      <c r="B135" s="88"/>
      <c r="C135" s="89"/>
      <c r="D135" s="89"/>
      <c r="E135" s="101"/>
      <c r="F135" s="100" t="s">
        <v>91</v>
      </c>
      <c r="G135" s="92"/>
      <c r="H135" s="93"/>
      <c r="I135" s="94"/>
      <c r="J135" s="95">
        <f>L135+K135</f>
        <v>0</v>
      </c>
      <c r="K135" s="96"/>
      <c r="L135" s="95"/>
      <c r="M135" s="97"/>
    </row>
    <row r="136" spans="2:13" s="18" customFormat="1" ht="27.75" customHeight="1" x14ac:dyDescent="0.2">
      <c r="B136" s="88">
        <v>5203</v>
      </c>
      <c r="C136" s="89"/>
      <c r="D136" s="89"/>
      <c r="E136" s="101">
        <v>23</v>
      </c>
      <c r="F136" s="102" t="s">
        <v>92</v>
      </c>
      <c r="G136" s="103">
        <v>200000</v>
      </c>
      <c r="H136" s="104"/>
      <c r="I136" s="94"/>
      <c r="J136" s="95"/>
      <c r="K136" s="96">
        <v>258380</v>
      </c>
      <c r="L136" s="95"/>
      <c r="M136" s="97"/>
    </row>
    <row r="137" spans="2:13" s="18" customFormat="1" ht="20.100000000000001" customHeight="1" x14ac:dyDescent="0.2">
      <c r="B137" s="88"/>
      <c r="C137" s="89"/>
      <c r="D137" s="89"/>
      <c r="E137" s="101"/>
      <c r="F137" s="102"/>
      <c r="G137" s="92"/>
      <c r="H137" s="93"/>
      <c r="I137" s="94"/>
      <c r="J137" s="95">
        <f t="shared" si="5"/>
        <v>0</v>
      </c>
      <c r="K137" s="96"/>
      <c r="L137" s="95"/>
      <c r="M137" s="97"/>
    </row>
    <row r="138" spans="2:13" s="18" customFormat="1" ht="20.100000000000001" customHeight="1" x14ac:dyDescent="0.2">
      <c r="B138" s="88"/>
      <c r="C138" s="89"/>
      <c r="D138" s="89"/>
      <c r="E138" s="101"/>
      <c r="F138" s="100" t="s">
        <v>93</v>
      </c>
      <c r="G138" s="92"/>
      <c r="H138" s="93"/>
      <c r="I138" s="94"/>
      <c r="J138" s="95">
        <f t="shared" si="5"/>
        <v>0</v>
      </c>
      <c r="K138" s="96"/>
      <c r="L138" s="95"/>
      <c r="M138" s="97"/>
    </row>
    <row r="139" spans="2:13" s="18" customFormat="1" ht="20.100000000000001" customHeight="1" x14ac:dyDescent="0.2">
      <c r="B139" s="88">
        <v>5206</v>
      </c>
      <c r="C139" s="89"/>
      <c r="D139" s="89"/>
      <c r="E139" s="101">
        <v>24</v>
      </c>
      <c r="F139" s="102" t="s">
        <v>94</v>
      </c>
      <c r="G139" s="103">
        <v>600000</v>
      </c>
      <c r="H139" s="104"/>
      <c r="I139" s="94"/>
      <c r="J139" s="95"/>
      <c r="K139" s="96">
        <v>1164750</v>
      </c>
      <c r="L139" s="95"/>
      <c r="M139" s="97"/>
    </row>
    <row r="140" spans="2:13" s="18" customFormat="1" ht="20.100000000000001" customHeight="1" x14ac:dyDescent="0.2">
      <c r="B140" s="88"/>
      <c r="C140" s="89"/>
      <c r="D140" s="89"/>
      <c r="E140" s="90"/>
      <c r="F140" s="102" t="s">
        <v>95</v>
      </c>
      <c r="G140" s="92"/>
      <c r="H140" s="93"/>
      <c r="I140" s="94"/>
      <c r="J140" s="95"/>
      <c r="K140" s="96"/>
      <c r="L140" s="95"/>
      <c r="M140" s="97"/>
    </row>
    <row r="141" spans="2:13" s="18" customFormat="1" ht="20.100000000000001" customHeight="1" x14ac:dyDescent="0.2">
      <c r="B141" s="88"/>
      <c r="C141" s="89"/>
      <c r="D141" s="89"/>
      <c r="E141" s="90"/>
      <c r="F141" s="105"/>
      <c r="G141" s="92"/>
      <c r="H141" s="93"/>
      <c r="I141" s="94"/>
      <c r="J141" s="95"/>
      <c r="K141" s="96"/>
      <c r="L141" s="95"/>
      <c r="M141" s="134"/>
    </row>
    <row r="142" spans="2:13" s="18" customFormat="1" ht="27.75" customHeight="1" x14ac:dyDescent="0.2">
      <c r="B142" s="88"/>
      <c r="C142" s="89"/>
      <c r="D142" s="89"/>
      <c r="E142" s="90"/>
      <c r="F142" s="132" t="s">
        <v>96</v>
      </c>
      <c r="G142" s="135">
        <f t="shared" ref="G142:L142" si="6">G130+G136+G139</f>
        <v>1200000</v>
      </c>
      <c r="H142" s="135">
        <f t="shared" si="6"/>
        <v>0</v>
      </c>
      <c r="I142" s="135">
        <f t="shared" si="6"/>
        <v>0</v>
      </c>
      <c r="J142" s="135">
        <f t="shared" si="6"/>
        <v>0</v>
      </c>
      <c r="K142" s="135">
        <f t="shared" si="6"/>
        <v>1423130</v>
      </c>
      <c r="L142" s="135">
        <f t="shared" si="6"/>
        <v>0</v>
      </c>
      <c r="M142" s="134"/>
    </row>
    <row r="143" spans="2:13" s="18" customFormat="1" ht="20.100000000000001" customHeight="1" x14ac:dyDescent="0.2">
      <c r="B143" s="88"/>
      <c r="C143" s="89"/>
      <c r="D143" s="89"/>
      <c r="E143" s="90"/>
      <c r="F143" s="102"/>
      <c r="G143" s="92"/>
      <c r="H143" s="93"/>
      <c r="I143" s="94"/>
      <c r="J143" s="95"/>
      <c r="K143" s="96"/>
      <c r="L143" s="95"/>
      <c r="M143" s="134"/>
    </row>
    <row r="144" spans="2:13" s="18" customFormat="1" ht="20.100000000000001" customHeight="1" x14ac:dyDescent="0.2">
      <c r="B144" s="88"/>
      <c r="C144" s="89"/>
      <c r="D144" s="89"/>
      <c r="E144" s="90"/>
      <c r="F144" s="98" t="s">
        <v>97</v>
      </c>
      <c r="G144" s="92"/>
      <c r="H144" s="93"/>
      <c r="I144" s="94"/>
      <c r="J144" s="95"/>
      <c r="K144" s="96"/>
      <c r="L144" s="95"/>
      <c r="M144" s="136"/>
    </row>
    <row r="145" spans="2:13" s="18" customFormat="1" ht="20.100000000000001" customHeight="1" x14ac:dyDescent="0.2">
      <c r="B145" s="88"/>
      <c r="C145" s="89"/>
      <c r="D145" s="89">
        <v>40</v>
      </c>
      <c r="E145" s="90"/>
      <c r="F145" s="99" t="s">
        <v>98</v>
      </c>
      <c r="G145" s="92"/>
      <c r="H145" s="93"/>
      <c r="I145" s="94"/>
      <c r="J145" s="95"/>
      <c r="K145" s="96"/>
      <c r="L145" s="95"/>
      <c r="M145" s="136"/>
    </row>
    <row r="146" spans="2:13" s="18" customFormat="1" ht="20.100000000000001" customHeight="1" x14ac:dyDescent="0.2">
      <c r="B146" s="88"/>
      <c r="C146" s="89"/>
      <c r="D146" s="89"/>
      <c r="E146" s="90"/>
      <c r="F146" s="137"/>
      <c r="G146" s="92"/>
      <c r="H146" s="93"/>
      <c r="I146" s="94"/>
      <c r="J146" s="95"/>
      <c r="K146" s="96"/>
      <c r="L146" s="95"/>
      <c r="M146" s="134"/>
    </row>
    <row r="147" spans="2:13" s="18" customFormat="1" ht="20.100000000000001" customHeight="1" x14ac:dyDescent="0.2">
      <c r="B147" s="88"/>
      <c r="C147" s="89"/>
      <c r="D147" s="89"/>
      <c r="E147" s="90"/>
      <c r="F147" s="33" t="s">
        <v>99</v>
      </c>
      <c r="G147" s="92"/>
      <c r="H147" s="93"/>
      <c r="I147" s="94"/>
      <c r="J147" s="95"/>
      <c r="K147" s="96"/>
      <c r="L147" s="95"/>
      <c r="M147" s="136"/>
    </row>
    <row r="148" spans="2:13" s="18" customFormat="1" ht="20.100000000000001" customHeight="1" x14ac:dyDescent="0.2">
      <c r="B148" s="88"/>
      <c r="C148" s="89"/>
      <c r="D148" s="89"/>
      <c r="E148" s="90">
        <v>10</v>
      </c>
      <c r="F148" s="49" t="s">
        <v>63</v>
      </c>
      <c r="G148" s="92"/>
      <c r="H148" s="93"/>
      <c r="I148" s="94"/>
      <c r="J148" s="95"/>
      <c r="K148" s="96"/>
      <c r="L148" s="95"/>
      <c r="M148" s="136"/>
    </row>
    <row r="149" spans="2:13" s="18" customFormat="1" ht="20.100000000000001" customHeight="1" thickBot="1" x14ac:dyDescent="0.25">
      <c r="B149" s="88"/>
      <c r="C149" s="89"/>
      <c r="D149" s="89"/>
      <c r="E149" s="90"/>
      <c r="F149" s="53"/>
      <c r="G149" s="92"/>
      <c r="H149" s="93"/>
      <c r="I149" s="94"/>
      <c r="J149" s="95"/>
      <c r="K149" s="96"/>
      <c r="L149" s="95"/>
      <c r="M149" s="134"/>
    </row>
    <row r="150" spans="2:13" s="18" customFormat="1" ht="20.100000000000001" customHeight="1" x14ac:dyDescent="0.2">
      <c r="B150" s="88"/>
      <c r="C150" s="89"/>
      <c r="D150" s="89"/>
      <c r="E150" s="114"/>
      <c r="F150" s="115" t="s">
        <v>100</v>
      </c>
      <c r="G150" s="138">
        <f t="shared" ref="G150:L150" si="7">G116+G130+G136+G139</f>
        <v>3190000</v>
      </c>
      <c r="H150" s="138">
        <f t="shared" si="7"/>
        <v>0</v>
      </c>
      <c r="I150" s="138">
        <f t="shared" si="7"/>
        <v>0</v>
      </c>
      <c r="J150" s="138">
        <f t="shared" si="7"/>
        <v>0</v>
      </c>
      <c r="K150" s="138">
        <f t="shared" si="7"/>
        <v>4295164</v>
      </c>
      <c r="L150" s="138">
        <f t="shared" si="7"/>
        <v>0</v>
      </c>
      <c r="M150" s="134"/>
    </row>
    <row r="151" spans="2:13" s="18" customFormat="1" ht="20.100000000000001" customHeight="1" thickBot="1" x14ac:dyDescent="0.25">
      <c r="B151" s="118"/>
      <c r="C151" s="119"/>
      <c r="D151" s="119"/>
      <c r="E151" s="120"/>
      <c r="F151" s="121" t="s">
        <v>78</v>
      </c>
      <c r="G151" s="139"/>
      <c r="H151" s="140"/>
      <c r="I151" s="124"/>
      <c r="J151" s="125"/>
      <c r="K151" s="126"/>
      <c r="L151" s="125"/>
      <c r="M151" s="141"/>
    </row>
    <row r="152" spans="2:13" ht="15" customHeight="1" x14ac:dyDescent="0.15">
      <c r="B152" s="1">
        <v>3</v>
      </c>
      <c r="C152" s="2"/>
      <c r="D152" s="2"/>
      <c r="E152" s="2"/>
      <c r="F152" s="3"/>
      <c r="G152" s="4"/>
      <c r="H152" s="5"/>
      <c r="I152" s="6"/>
      <c r="J152" s="5"/>
      <c r="K152" s="7"/>
      <c r="L152" s="5"/>
      <c r="M152" s="8">
        <f>B152</f>
        <v>3</v>
      </c>
    </row>
    <row r="153" spans="2:13" s="11" customFormat="1" ht="15" customHeight="1" x14ac:dyDescent="0.2">
      <c r="B153" s="10" t="s">
        <v>0</v>
      </c>
      <c r="C153" s="10"/>
      <c r="D153" s="10"/>
      <c r="E153" s="10"/>
      <c r="F153" s="10"/>
      <c r="G153" s="10"/>
      <c r="H153" s="10" t="s">
        <v>1</v>
      </c>
      <c r="I153" s="10"/>
      <c r="J153" s="10"/>
      <c r="K153" s="10"/>
      <c r="L153" s="10"/>
      <c r="M153" s="10"/>
    </row>
    <row r="154" spans="2:13" s="18" customFormat="1" ht="15" customHeight="1" thickBot="1" x14ac:dyDescent="0.25">
      <c r="B154" s="8"/>
      <c r="C154" s="12"/>
      <c r="D154" s="12"/>
      <c r="E154" s="12"/>
      <c r="F154" s="13"/>
      <c r="G154" s="14"/>
      <c r="H154" s="15"/>
      <c r="I154" s="16"/>
      <c r="J154" s="15"/>
      <c r="K154" s="17"/>
      <c r="L154" s="15"/>
      <c r="M154" s="142"/>
    </row>
    <row r="155" spans="2:13" s="18" customFormat="1" ht="15" customHeight="1" thickTop="1" x14ac:dyDescent="0.2">
      <c r="B155" s="19" t="s">
        <v>2</v>
      </c>
      <c r="C155" s="20"/>
      <c r="D155" s="20"/>
      <c r="E155" s="20"/>
      <c r="F155" s="21"/>
      <c r="G155" s="22" t="s">
        <v>3</v>
      </c>
      <c r="H155" s="23" t="s">
        <v>4</v>
      </c>
      <c r="I155" s="24" t="s">
        <v>5</v>
      </c>
      <c r="J155" s="25" t="s">
        <v>6</v>
      </c>
      <c r="K155" s="26" t="s">
        <v>7</v>
      </c>
      <c r="L155" s="143" t="s">
        <v>8</v>
      </c>
      <c r="M155" s="144"/>
    </row>
    <row r="156" spans="2:13" s="12" customFormat="1" ht="15" customHeight="1" x14ac:dyDescent="0.2">
      <c r="B156" s="29" t="s">
        <v>9</v>
      </c>
      <c r="C156" s="30" t="s">
        <v>10</v>
      </c>
      <c r="D156" s="31"/>
      <c r="E156" s="32"/>
      <c r="F156" s="33" t="s">
        <v>11</v>
      </c>
      <c r="G156" s="34" t="s">
        <v>12</v>
      </c>
      <c r="H156" s="35" t="s">
        <v>13</v>
      </c>
      <c r="I156" s="36" t="s">
        <v>14</v>
      </c>
      <c r="J156" s="37" t="s">
        <v>7</v>
      </c>
      <c r="K156" s="38" t="s">
        <v>15</v>
      </c>
      <c r="L156" s="145" t="s">
        <v>16</v>
      </c>
      <c r="M156" s="146" t="s">
        <v>17</v>
      </c>
    </row>
    <row r="157" spans="2:13" s="12" customFormat="1" ht="15" customHeight="1" x14ac:dyDescent="0.2">
      <c r="B157" s="41" t="s">
        <v>18</v>
      </c>
      <c r="C157" s="42" t="s">
        <v>19</v>
      </c>
      <c r="D157" s="43"/>
      <c r="E157" s="44"/>
      <c r="F157" s="33"/>
      <c r="G157" s="34" t="s">
        <v>20</v>
      </c>
      <c r="H157" s="35" t="s">
        <v>21</v>
      </c>
      <c r="I157" s="36" t="s">
        <v>22</v>
      </c>
      <c r="J157" s="37" t="s">
        <v>23</v>
      </c>
      <c r="K157" s="38" t="s">
        <v>24</v>
      </c>
      <c r="L157" s="145" t="s">
        <v>25</v>
      </c>
      <c r="M157" s="147" t="s">
        <v>26</v>
      </c>
    </row>
    <row r="158" spans="2:13" s="18" customFormat="1" ht="15" customHeight="1" x14ac:dyDescent="0.2">
      <c r="B158" s="46"/>
      <c r="C158" s="47" t="s">
        <v>27</v>
      </c>
      <c r="D158" s="47" t="s">
        <v>28</v>
      </c>
      <c r="E158" s="48" t="s">
        <v>29</v>
      </c>
      <c r="F158" s="49" t="s">
        <v>30</v>
      </c>
      <c r="G158" s="34" t="s">
        <v>31</v>
      </c>
      <c r="H158" s="35" t="s">
        <v>32</v>
      </c>
      <c r="I158" s="36" t="s">
        <v>33</v>
      </c>
      <c r="J158" s="37" t="s">
        <v>34</v>
      </c>
      <c r="K158" s="38" t="s">
        <v>35</v>
      </c>
      <c r="L158" s="145" t="s">
        <v>36</v>
      </c>
      <c r="M158" s="147"/>
    </row>
    <row r="159" spans="2:13" s="18" customFormat="1" ht="15" customHeight="1" x14ac:dyDescent="0.2">
      <c r="B159" s="46"/>
      <c r="C159" s="50" t="s">
        <v>37</v>
      </c>
      <c r="D159" s="50" t="s">
        <v>38</v>
      </c>
      <c r="E159" s="51" t="s">
        <v>39</v>
      </c>
      <c r="F159" s="49"/>
      <c r="G159" s="34"/>
      <c r="H159" s="52" t="s">
        <v>40</v>
      </c>
      <c r="I159" s="36" t="s">
        <v>41</v>
      </c>
      <c r="J159" s="37" t="s">
        <v>42</v>
      </c>
      <c r="K159" s="38" t="s">
        <v>43</v>
      </c>
      <c r="L159" s="145"/>
      <c r="M159" s="147"/>
    </row>
    <row r="160" spans="2:13" s="18" customFormat="1" ht="15" customHeight="1" x14ac:dyDescent="0.2">
      <c r="B160" s="46"/>
      <c r="C160" s="50"/>
      <c r="D160" s="50"/>
      <c r="E160" s="13"/>
      <c r="F160" s="53"/>
      <c r="G160" s="34"/>
      <c r="H160" s="52" t="s">
        <v>44</v>
      </c>
      <c r="I160" s="36" t="s">
        <v>45</v>
      </c>
      <c r="J160" s="37" t="s">
        <v>46</v>
      </c>
      <c r="K160" s="38"/>
      <c r="L160" s="145"/>
      <c r="M160" s="147"/>
    </row>
    <row r="161" spans="2:13" s="18" customFormat="1" ht="15" customHeight="1" x14ac:dyDescent="0.2">
      <c r="B161" s="54"/>
      <c r="C161" s="55"/>
      <c r="D161" s="55"/>
      <c r="E161" s="56"/>
      <c r="F161" s="53"/>
      <c r="G161" s="34"/>
      <c r="H161" s="52" t="s">
        <v>47</v>
      </c>
      <c r="I161" s="36" t="s">
        <v>48</v>
      </c>
      <c r="J161" s="37"/>
      <c r="K161" s="38"/>
      <c r="L161" s="145"/>
      <c r="M161" s="147"/>
    </row>
    <row r="162" spans="2:13" s="18" customFormat="1" ht="15" customHeight="1" x14ac:dyDescent="0.2">
      <c r="B162" s="54"/>
      <c r="C162" s="55"/>
      <c r="D162" s="55"/>
      <c r="E162" s="56"/>
      <c r="F162" s="53"/>
      <c r="G162" s="34"/>
      <c r="H162" s="52" t="s">
        <v>49</v>
      </c>
      <c r="I162" s="36" t="s">
        <v>50</v>
      </c>
      <c r="J162" s="37"/>
      <c r="K162" s="38"/>
      <c r="L162" s="145"/>
      <c r="M162" s="147"/>
    </row>
    <row r="163" spans="2:13" s="18" customFormat="1" ht="15" customHeight="1" x14ac:dyDescent="0.2">
      <c r="B163" s="54"/>
      <c r="C163" s="55"/>
      <c r="D163" s="55"/>
      <c r="E163" s="56"/>
      <c r="F163" s="53"/>
      <c r="G163" s="34"/>
      <c r="H163" s="52" t="s">
        <v>51</v>
      </c>
      <c r="I163" s="36" t="s">
        <v>52</v>
      </c>
      <c r="J163" s="37"/>
      <c r="K163" s="38"/>
      <c r="L163" s="145"/>
      <c r="M163" s="147"/>
    </row>
    <row r="164" spans="2:13" s="18" customFormat="1" ht="15" customHeight="1" x14ac:dyDescent="0.2">
      <c r="B164" s="54"/>
      <c r="C164" s="55"/>
      <c r="D164" s="55"/>
      <c r="E164" s="56"/>
      <c r="F164" s="53"/>
      <c r="G164" s="34"/>
      <c r="H164" s="52" t="s">
        <v>53</v>
      </c>
      <c r="I164" s="36" t="s">
        <v>54</v>
      </c>
      <c r="J164" s="37"/>
      <c r="K164" s="38"/>
      <c r="L164" s="145"/>
      <c r="M164" s="147"/>
    </row>
    <row r="165" spans="2:13" s="18" customFormat="1" ht="15" customHeight="1" thickBot="1" x14ac:dyDescent="0.25">
      <c r="B165" s="57">
        <v>2</v>
      </c>
      <c r="C165" s="58">
        <v>3</v>
      </c>
      <c r="D165" s="58">
        <v>4</v>
      </c>
      <c r="E165" s="59">
        <v>5</v>
      </c>
      <c r="F165" s="60">
        <v>6</v>
      </c>
      <c r="G165" s="61">
        <v>7</v>
      </c>
      <c r="H165" s="62">
        <v>8</v>
      </c>
      <c r="I165" s="63">
        <v>9</v>
      </c>
      <c r="J165" s="60">
        <v>10</v>
      </c>
      <c r="K165" s="64">
        <v>11</v>
      </c>
      <c r="L165" s="60">
        <v>12</v>
      </c>
      <c r="M165" s="65">
        <v>13</v>
      </c>
    </row>
    <row r="166" spans="2:13" s="18" customFormat="1" ht="20.100000000000001" customHeight="1" thickTop="1" x14ac:dyDescent="0.2">
      <c r="B166" s="66"/>
      <c r="C166" s="67"/>
      <c r="D166" s="67"/>
      <c r="E166" s="68"/>
      <c r="F166" s="148"/>
      <c r="G166" s="149"/>
      <c r="H166" s="150"/>
      <c r="I166" s="151"/>
      <c r="J166" s="73"/>
      <c r="K166" s="74"/>
      <c r="L166" s="73"/>
      <c r="M166" s="152"/>
    </row>
    <row r="167" spans="2:13" s="18" customFormat="1" ht="20.100000000000001" customHeight="1" x14ac:dyDescent="0.2">
      <c r="B167" s="76"/>
      <c r="C167" s="77"/>
      <c r="D167" s="77"/>
      <c r="E167" s="78"/>
      <c r="F167" s="153" t="s">
        <v>101</v>
      </c>
      <c r="G167" s="154">
        <f t="shared" ref="G167:L167" si="8">G150</f>
        <v>3190000</v>
      </c>
      <c r="H167" s="154">
        <f t="shared" si="8"/>
        <v>0</v>
      </c>
      <c r="I167" s="154">
        <f t="shared" si="8"/>
        <v>0</v>
      </c>
      <c r="J167" s="154">
        <f t="shared" si="8"/>
        <v>0</v>
      </c>
      <c r="K167" s="154">
        <f t="shared" si="8"/>
        <v>4295164</v>
      </c>
      <c r="L167" s="154">
        <f t="shared" si="8"/>
        <v>0</v>
      </c>
      <c r="M167" s="155"/>
    </row>
    <row r="168" spans="2:13" s="18" customFormat="1" ht="20.100000000000001" customHeight="1" x14ac:dyDescent="0.2">
      <c r="B168" s="88"/>
      <c r="C168" s="89"/>
      <c r="D168" s="89"/>
      <c r="E168" s="90"/>
      <c r="F168" s="53"/>
      <c r="G168" s="92"/>
      <c r="H168" s="93"/>
      <c r="I168" s="94"/>
      <c r="J168" s="95"/>
      <c r="K168" s="96"/>
      <c r="L168" s="95"/>
      <c r="M168" s="136"/>
    </row>
    <row r="169" spans="2:13" s="18" customFormat="1" ht="20.100000000000001" customHeight="1" x14ac:dyDescent="0.2">
      <c r="B169" s="88"/>
      <c r="C169" s="89"/>
      <c r="D169" s="89"/>
      <c r="E169" s="90"/>
      <c r="F169" s="100" t="s">
        <v>102</v>
      </c>
      <c r="G169" s="92"/>
      <c r="H169" s="93"/>
      <c r="I169" s="94"/>
      <c r="J169" s="95"/>
      <c r="K169" s="96"/>
      <c r="L169" s="95"/>
      <c r="M169" s="136"/>
    </row>
    <row r="170" spans="2:13" s="18" customFormat="1" ht="27.75" customHeight="1" x14ac:dyDescent="0.2">
      <c r="B170" s="88">
        <v>405</v>
      </c>
      <c r="C170" s="89"/>
      <c r="D170" s="89"/>
      <c r="E170" s="101">
        <v>11</v>
      </c>
      <c r="F170" s="102" t="s">
        <v>103</v>
      </c>
      <c r="G170" s="103">
        <v>100000</v>
      </c>
      <c r="H170" s="104"/>
      <c r="I170" s="94">
        <v>2777371.25</v>
      </c>
      <c r="J170" s="156"/>
      <c r="K170" s="96">
        <v>65596.42</v>
      </c>
      <c r="L170" s="156"/>
      <c r="M170" s="136"/>
    </row>
    <row r="171" spans="2:13" s="18" customFormat="1" ht="20.100000000000001" customHeight="1" x14ac:dyDescent="0.2">
      <c r="B171" s="88"/>
      <c r="C171" s="89"/>
      <c r="D171" s="89"/>
      <c r="E171" s="101"/>
      <c r="F171" s="102"/>
      <c r="G171" s="92"/>
      <c r="H171" s="104">
        <f>J171-I171</f>
        <v>0</v>
      </c>
      <c r="I171" s="94"/>
      <c r="J171" s="156">
        <f>L171+K171</f>
        <v>0</v>
      </c>
      <c r="K171" s="96"/>
      <c r="L171" s="95"/>
      <c r="M171" s="136"/>
    </row>
    <row r="172" spans="2:13" s="18" customFormat="1" ht="20.100000000000001" customHeight="1" x14ac:dyDescent="0.2">
      <c r="B172" s="88"/>
      <c r="C172" s="89"/>
      <c r="D172" s="89"/>
      <c r="E172" s="101"/>
      <c r="F172" s="100" t="s">
        <v>104</v>
      </c>
      <c r="G172" s="92"/>
      <c r="H172" s="104">
        <f t="shared" ref="H172:H195" si="9">J172-I172</f>
        <v>0</v>
      </c>
      <c r="I172" s="94"/>
      <c r="J172" s="156">
        <f t="shared" ref="J172:J194" si="10">L172+K172</f>
        <v>0</v>
      </c>
      <c r="K172" s="96"/>
      <c r="L172" s="95"/>
      <c r="M172" s="136"/>
    </row>
    <row r="173" spans="2:13" s="18" customFormat="1" ht="20.100000000000001" customHeight="1" x14ac:dyDescent="0.2">
      <c r="B173" s="88">
        <v>403</v>
      </c>
      <c r="C173" s="89"/>
      <c r="D173" s="89"/>
      <c r="E173" s="101">
        <v>12</v>
      </c>
      <c r="F173" s="102" t="s">
        <v>105</v>
      </c>
      <c r="G173" s="103"/>
      <c r="H173" s="104">
        <f t="shared" si="9"/>
        <v>0</v>
      </c>
      <c r="I173" s="94"/>
      <c r="J173" s="156">
        <f t="shared" si="10"/>
        <v>0</v>
      </c>
      <c r="K173" s="96"/>
      <c r="L173" s="95"/>
      <c r="M173" s="136"/>
    </row>
    <row r="174" spans="2:13" s="18" customFormat="1" ht="19.5" customHeight="1" x14ac:dyDescent="0.2">
      <c r="B174" s="88"/>
      <c r="C174" s="89"/>
      <c r="D174" s="89"/>
      <c r="E174" s="101"/>
      <c r="F174" s="102"/>
      <c r="G174" s="103"/>
      <c r="H174" s="104">
        <f t="shared" si="9"/>
        <v>0</v>
      </c>
      <c r="I174" s="94"/>
      <c r="J174" s="156">
        <f t="shared" si="10"/>
        <v>0</v>
      </c>
      <c r="K174" s="96"/>
      <c r="L174" s="95"/>
      <c r="M174" s="136"/>
    </row>
    <row r="175" spans="2:13" s="18" customFormat="1" ht="20.100000000000001" customHeight="1" x14ac:dyDescent="0.2">
      <c r="B175" s="88"/>
      <c r="C175" s="89"/>
      <c r="D175" s="89"/>
      <c r="E175" s="101"/>
      <c r="F175" s="100" t="s">
        <v>106</v>
      </c>
      <c r="G175" s="92"/>
      <c r="H175" s="104">
        <f t="shared" si="9"/>
        <v>0</v>
      </c>
      <c r="I175" s="94"/>
      <c r="J175" s="156">
        <f t="shared" si="10"/>
        <v>0</v>
      </c>
      <c r="K175" s="96"/>
      <c r="L175" s="95"/>
      <c r="M175" s="136"/>
    </row>
    <row r="176" spans="2:13" s="18" customFormat="1" ht="20.100000000000001" customHeight="1" x14ac:dyDescent="0.2">
      <c r="B176" s="88">
        <v>451</v>
      </c>
      <c r="C176" s="89"/>
      <c r="D176" s="89"/>
      <c r="E176" s="101">
        <v>13</v>
      </c>
      <c r="F176" s="102" t="s">
        <v>107</v>
      </c>
      <c r="G176" s="103"/>
      <c r="H176" s="104">
        <f t="shared" si="9"/>
        <v>0</v>
      </c>
      <c r="I176" s="94"/>
      <c r="J176" s="156">
        <f t="shared" si="10"/>
        <v>0</v>
      </c>
      <c r="K176" s="96"/>
      <c r="L176" s="95"/>
      <c r="M176" s="136"/>
    </row>
    <row r="177" spans="2:13" s="18" customFormat="1" ht="20.100000000000001" customHeight="1" x14ac:dyDescent="0.2">
      <c r="B177" s="88"/>
      <c r="C177" s="89"/>
      <c r="D177" s="89"/>
      <c r="E177" s="101"/>
      <c r="F177" s="102"/>
      <c r="G177" s="103"/>
      <c r="H177" s="104">
        <f t="shared" si="9"/>
        <v>0</v>
      </c>
      <c r="I177" s="94"/>
      <c r="J177" s="156">
        <f t="shared" si="10"/>
        <v>0</v>
      </c>
      <c r="K177" s="96"/>
      <c r="L177" s="95"/>
      <c r="M177" s="136"/>
    </row>
    <row r="178" spans="2:13" s="18" customFormat="1" ht="20.100000000000001" customHeight="1" x14ac:dyDescent="0.2">
      <c r="B178" s="88"/>
      <c r="C178" s="89"/>
      <c r="D178" s="89"/>
      <c r="E178" s="101"/>
      <c r="F178" s="100" t="s">
        <v>108</v>
      </c>
      <c r="G178" s="92"/>
      <c r="H178" s="104">
        <f t="shared" si="9"/>
        <v>0</v>
      </c>
      <c r="I178" s="94"/>
      <c r="J178" s="156">
        <f t="shared" si="10"/>
        <v>0</v>
      </c>
      <c r="K178" s="96"/>
      <c r="L178" s="95"/>
      <c r="M178" s="136"/>
    </row>
    <row r="179" spans="2:13" s="18" customFormat="1" ht="25.5" customHeight="1" x14ac:dyDescent="0.2">
      <c r="B179" s="88">
        <v>5105</v>
      </c>
      <c r="C179" s="89"/>
      <c r="D179" s="89"/>
      <c r="E179" s="101">
        <v>14</v>
      </c>
      <c r="F179" s="102" t="s">
        <v>109</v>
      </c>
      <c r="G179" s="103">
        <v>70000</v>
      </c>
      <c r="H179" s="104"/>
      <c r="I179" s="94">
        <v>3931.5</v>
      </c>
      <c r="J179" s="156"/>
      <c r="K179" s="96">
        <v>116475</v>
      </c>
      <c r="L179" s="95"/>
      <c r="M179" s="136"/>
    </row>
    <row r="180" spans="2:13" s="18" customFormat="1" ht="20.100000000000001" customHeight="1" x14ac:dyDescent="0.2">
      <c r="B180" s="88"/>
      <c r="C180" s="89"/>
      <c r="D180" s="89"/>
      <c r="E180" s="101"/>
      <c r="F180" s="105"/>
      <c r="G180" s="92"/>
      <c r="H180" s="104">
        <f t="shared" si="9"/>
        <v>0</v>
      </c>
      <c r="I180" s="94"/>
      <c r="J180" s="156">
        <f t="shared" si="10"/>
        <v>0</v>
      </c>
      <c r="K180" s="96"/>
      <c r="L180" s="95"/>
      <c r="M180" s="136"/>
    </row>
    <row r="181" spans="2:13" s="18" customFormat="1" ht="20.100000000000001" customHeight="1" x14ac:dyDescent="0.2">
      <c r="B181" s="88"/>
      <c r="C181" s="89"/>
      <c r="D181" s="89"/>
      <c r="E181" s="101"/>
      <c r="F181" s="33" t="s">
        <v>66</v>
      </c>
      <c r="G181" s="92"/>
      <c r="H181" s="104">
        <f t="shared" si="9"/>
        <v>0</v>
      </c>
      <c r="I181" s="94"/>
      <c r="J181" s="156">
        <f t="shared" si="10"/>
        <v>0</v>
      </c>
      <c r="K181" s="96"/>
      <c r="L181" s="95"/>
      <c r="M181" s="136"/>
    </row>
    <row r="182" spans="2:13" s="18" customFormat="1" ht="31.5" customHeight="1" x14ac:dyDescent="0.2">
      <c r="B182" s="88"/>
      <c r="C182" s="89"/>
      <c r="D182" s="89"/>
      <c r="E182" s="90">
        <v>30</v>
      </c>
      <c r="F182" s="49" t="s">
        <v>67</v>
      </c>
      <c r="G182" s="103"/>
      <c r="H182" s="104">
        <f t="shared" si="9"/>
        <v>0</v>
      </c>
      <c r="I182" s="94"/>
      <c r="J182" s="156">
        <f t="shared" si="10"/>
        <v>0</v>
      </c>
      <c r="K182" s="96"/>
      <c r="L182" s="95"/>
      <c r="M182" s="136"/>
    </row>
    <row r="183" spans="2:13" s="18" customFormat="1" ht="19.5" customHeight="1" x14ac:dyDescent="0.2">
      <c r="B183" s="88"/>
      <c r="C183" s="89"/>
      <c r="D183" s="89"/>
      <c r="E183" s="90"/>
      <c r="F183" s="105"/>
      <c r="G183" s="92"/>
      <c r="H183" s="104">
        <f t="shared" si="9"/>
        <v>0</v>
      </c>
      <c r="I183" s="94"/>
      <c r="J183" s="156">
        <f t="shared" si="10"/>
        <v>0</v>
      </c>
      <c r="K183" s="96"/>
      <c r="L183" s="95"/>
      <c r="M183" s="136"/>
    </row>
    <row r="184" spans="2:13" s="18" customFormat="1" ht="20.100000000000001" customHeight="1" x14ac:dyDescent="0.2">
      <c r="B184" s="88"/>
      <c r="C184" s="89"/>
      <c r="D184" s="89"/>
      <c r="E184" s="90"/>
      <c r="F184" s="100" t="s">
        <v>110</v>
      </c>
      <c r="G184" s="92"/>
      <c r="H184" s="104">
        <f t="shared" si="9"/>
        <v>0</v>
      </c>
      <c r="I184" s="94"/>
      <c r="J184" s="156">
        <f t="shared" si="10"/>
        <v>0</v>
      </c>
      <c r="K184" s="96"/>
      <c r="L184" s="95"/>
      <c r="M184" s="136"/>
    </row>
    <row r="185" spans="2:13" s="18" customFormat="1" ht="20.100000000000001" customHeight="1" x14ac:dyDescent="0.2">
      <c r="B185" s="88">
        <v>5101</v>
      </c>
      <c r="C185" s="89"/>
      <c r="D185" s="89"/>
      <c r="E185" s="101">
        <v>31</v>
      </c>
      <c r="F185" s="102" t="s">
        <v>111</v>
      </c>
      <c r="G185" s="103">
        <v>30000</v>
      </c>
      <c r="H185" s="104"/>
      <c r="I185" s="94"/>
      <c r="J185" s="156"/>
      <c r="K185" s="96">
        <v>27651.8</v>
      </c>
      <c r="L185" s="95"/>
      <c r="M185" s="136"/>
    </row>
    <row r="186" spans="2:13" s="18" customFormat="1" ht="20.100000000000001" customHeight="1" x14ac:dyDescent="0.2">
      <c r="B186" s="88"/>
      <c r="C186" s="89"/>
      <c r="D186" s="89"/>
      <c r="E186" s="101"/>
      <c r="F186" s="102"/>
      <c r="G186" s="92"/>
      <c r="H186" s="104">
        <f t="shared" si="9"/>
        <v>0</v>
      </c>
      <c r="I186" s="94"/>
      <c r="J186" s="156">
        <f t="shared" si="10"/>
        <v>0</v>
      </c>
      <c r="K186" s="96"/>
      <c r="L186" s="95"/>
      <c r="M186" s="136"/>
    </row>
    <row r="187" spans="2:13" s="18" customFormat="1" ht="20.100000000000001" customHeight="1" x14ac:dyDescent="0.2">
      <c r="B187" s="88"/>
      <c r="C187" s="89"/>
      <c r="D187" s="89"/>
      <c r="E187" s="101"/>
      <c r="F187" s="100" t="s">
        <v>112</v>
      </c>
      <c r="G187" s="92"/>
      <c r="H187" s="104">
        <f t="shared" si="9"/>
        <v>0</v>
      </c>
      <c r="I187" s="94"/>
      <c r="J187" s="156">
        <f t="shared" si="10"/>
        <v>0</v>
      </c>
      <c r="K187" s="96"/>
      <c r="L187" s="95"/>
      <c r="M187" s="136"/>
    </row>
    <row r="188" spans="2:13" s="18" customFormat="1" ht="20.100000000000001" customHeight="1" x14ac:dyDescent="0.2">
      <c r="B188" s="88">
        <v>5107</v>
      </c>
      <c r="C188" s="157"/>
      <c r="D188" s="89"/>
      <c r="E188" s="101">
        <v>32</v>
      </c>
      <c r="F188" s="102" t="s">
        <v>113</v>
      </c>
      <c r="G188" s="103">
        <v>400000</v>
      </c>
      <c r="H188" s="104"/>
      <c r="I188" s="94">
        <v>315</v>
      </c>
      <c r="J188" s="156"/>
      <c r="K188" s="96">
        <v>192080</v>
      </c>
      <c r="L188" s="95"/>
      <c r="M188" s="136"/>
    </row>
    <row r="189" spans="2:13" s="18" customFormat="1" ht="20.100000000000001" customHeight="1" x14ac:dyDescent="0.2">
      <c r="B189" s="88"/>
      <c r="C189" s="157"/>
      <c r="D189" s="89"/>
      <c r="E189" s="101"/>
      <c r="F189" s="102"/>
      <c r="G189" s="103"/>
      <c r="H189" s="104">
        <f t="shared" si="9"/>
        <v>0</v>
      </c>
      <c r="I189" s="94"/>
      <c r="J189" s="156">
        <f t="shared" si="10"/>
        <v>0</v>
      </c>
      <c r="K189" s="96"/>
      <c r="L189" s="95"/>
      <c r="M189" s="136"/>
    </row>
    <row r="190" spans="2:13" s="165" customFormat="1" ht="20.100000000000001" customHeight="1" x14ac:dyDescent="0.2">
      <c r="B190" s="158"/>
      <c r="C190" s="159"/>
      <c r="D190" s="160"/>
      <c r="E190" s="161"/>
      <c r="F190" s="162" t="s">
        <v>114</v>
      </c>
      <c r="G190" s="103"/>
      <c r="H190" s="104">
        <f t="shared" si="9"/>
        <v>0</v>
      </c>
      <c r="I190" s="94"/>
      <c r="J190" s="156">
        <f t="shared" si="10"/>
        <v>0</v>
      </c>
      <c r="K190" s="96"/>
      <c r="L190" s="163"/>
      <c r="M190" s="164"/>
    </row>
    <row r="191" spans="2:13" s="165" customFormat="1" ht="20.100000000000001" customHeight="1" x14ac:dyDescent="0.2">
      <c r="B191" s="158">
        <v>5109</v>
      </c>
      <c r="C191" s="159"/>
      <c r="D191" s="160"/>
      <c r="E191" s="161">
        <v>33</v>
      </c>
      <c r="F191" s="162" t="s">
        <v>115</v>
      </c>
      <c r="G191" s="103"/>
      <c r="H191" s="104">
        <f t="shared" si="9"/>
        <v>0</v>
      </c>
      <c r="I191" s="94"/>
      <c r="J191" s="156">
        <f t="shared" si="10"/>
        <v>0</v>
      </c>
      <c r="K191" s="96"/>
      <c r="L191" s="163"/>
      <c r="M191" s="164"/>
    </row>
    <row r="192" spans="2:13" s="165" customFormat="1" ht="20.100000000000001" customHeight="1" x14ac:dyDescent="0.2">
      <c r="B192" s="158"/>
      <c r="C192" s="159"/>
      <c r="D192" s="160"/>
      <c r="E192" s="161"/>
      <c r="F192" s="162"/>
      <c r="G192" s="103"/>
      <c r="H192" s="104">
        <f t="shared" si="9"/>
        <v>0</v>
      </c>
      <c r="I192" s="94"/>
      <c r="J192" s="156">
        <f t="shared" si="10"/>
        <v>0</v>
      </c>
      <c r="K192" s="96"/>
      <c r="L192" s="163"/>
      <c r="M192" s="164"/>
    </row>
    <row r="193" spans="2:13" s="165" customFormat="1" ht="20.100000000000001" customHeight="1" x14ac:dyDescent="0.2">
      <c r="B193" s="158"/>
      <c r="C193" s="159"/>
      <c r="D193" s="160"/>
      <c r="E193" s="161"/>
      <c r="F193" s="162" t="s">
        <v>116</v>
      </c>
      <c r="G193" s="103"/>
      <c r="H193" s="104">
        <f t="shared" si="9"/>
        <v>0</v>
      </c>
      <c r="I193" s="94"/>
      <c r="J193" s="156">
        <f t="shared" si="10"/>
        <v>0</v>
      </c>
      <c r="K193" s="96"/>
      <c r="L193" s="163"/>
      <c r="M193" s="164"/>
    </row>
    <row r="194" spans="2:13" s="165" customFormat="1" ht="20.100000000000001" customHeight="1" x14ac:dyDescent="0.2">
      <c r="B194" s="158">
        <v>5109</v>
      </c>
      <c r="C194" s="159"/>
      <c r="D194" s="160"/>
      <c r="E194" s="161">
        <v>34</v>
      </c>
      <c r="F194" s="162" t="s">
        <v>117</v>
      </c>
      <c r="G194" s="92"/>
      <c r="H194" s="104">
        <f t="shared" si="9"/>
        <v>0</v>
      </c>
      <c r="I194" s="94"/>
      <c r="J194" s="156">
        <f t="shared" si="10"/>
        <v>0</v>
      </c>
      <c r="K194" s="96"/>
      <c r="L194" s="163"/>
      <c r="M194" s="164"/>
    </row>
    <row r="195" spans="2:13" s="165" customFormat="1" ht="20.100000000000001" customHeight="1" x14ac:dyDescent="0.2">
      <c r="B195" s="158"/>
      <c r="C195" s="159"/>
      <c r="D195" s="160"/>
      <c r="E195" s="161"/>
      <c r="F195" s="162"/>
      <c r="G195" s="92"/>
      <c r="H195" s="104">
        <f t="shared" si="9"/>
        <v>0</v>
      </c>
      <c r="I195" s="94"/>
      <c r="J195" s="163"/>
      <c r="K195" s="96"/>
      <c r="L195" s="163"/>
      <c r="M195" s="164"/>
    </row>
    <row r="196" spans="2:13" s="18" customFormat="1" ht="19.5" customHeight="1" x14ac:dyDescent="0.2">
      <c r="B196" s="88"/>
      <c r="C196" s="157"/>
      <c r="D196" s="89"/>
      <c r="E196" s="101"/>
      <c r="F196" s="132" t="s">
        <v>118</v>
      </c>
      <c r="G196" s="133">
        <f t="shared" ref="G196:L196" si="11">G170+G179+G185+G188</f>
        <v>600000</v>
      </c>
      <c r="H196" s="133">
        <f t="shared" si="11"/>
        <v>0</v>
      </c>
      <c r="I196" s="133">
        <f t="shared" si="11"/>
        <v>2781617.75</v>
      </c>
      <c r="J196" s="133">
        <f t="shared" si="11"/>
        <v>0</v>
      </c>
      <c r="K196" s="133">
        <f t="shared" si="11"/>
        <v>401803.22</v>
      </c>
      <c r="L196" s="133">
        <f t="shared" si="11"/>
        <v>0</v>
      </c>
      <c r="M196" s="134"/>
    </row>
    <row r="197" spans="2:13" s="18" customFormat="1" ht="20.100000000000001" customHeight="1" x14ac:dyDescent="0.2">
      <c r="B197" s="88"/>
      <c r="C197" s="157"/>
      <c r="D197" s="89"/>
      <c r="E197" s="101"/>
      <c r="F197" s="102"/>
      <c r="G197" s="166"/>
      <c r="H197" s="167"/>
      <c r="I197" s="168"/>
      <c r="J197" s="113"/>
      <c r="K197" s="96"/>
      <c r="L197" s="95"/>
      <c r="M197" s="136"/>
    </row>
    <row r="198" spans="2:13" s="18" customFormat="1" ht="20.100000000000001" customHeight="1" x14ac:dyDescent="0.2">
      <c r="B198" s="88"/>
      <c r="C198" s="157"/>
      <c r="D198" s="89"/>
      <c r="E198" s="101"/>
      <c r="F198" s="102"/>
      <c r="G198" s="166"/>
      <c r="H198" s="167"/>
      <c r="I198" s="168"/>
      <c r="J198" s="113"/>
      <c r="K198" s="96"/>
      <c r="L198" s="95"/>
      <c r="M198" s="136"/>
    </row>
    <row r="199" spans="2:13" s="18" customFormat="1" ht="20.100000000000001" customHeight="1" x14ac:dyDescent="0.2">
      <c r="B199" s="88"/>
      <c r="C199" s="157"/>
      <c r="D199" s="89"/>
      <c r="E199" s="101"/>
      <c r="F199" s="102"/>
      <c r="G199" s="166"/>
      <c r="H199" s="167"/>
      <c r="I199" s="168"/>
      <c r="J199" s="113"/>
      <c r="K199" s="96"/>
      <c r="L199" s="95"/>
      <c r="M199" s="136"/>
    </row>
    <row r="200" spans="2:13" ht="20.100000000000001" customHeight="1" thickBot="1" x14ac:dyDescent="0.2">
      <c r="B200" s="169"/>
      <c r="C200" s="170"/>
      <c r="D200" s="170"/>
      <c r="E200" s="170"/>
      <c r="F200" s="171"/>
      <c r="G200" s="172"/>
      <c r="H200" s="173"/>
      <c r="I200" s="174"/>
      <c r="J200" s="173"/>
      <c r="K200" s="175"/>
      <c r="L200" s="176"/>
      <c r="M200" s="177"/>
    </row>
    <row r="201" spans="2:13" s="18" customFormat="1" ht="20.100000000000001" customHeight="1" x14ac:dyDescent="0.2">
      <c r="B201" s="88"/>
      <c r="C201" s="89"/>
      <c r="D201" s="89"/>
      <c r="E201" s="114"/>
      <c r="F201" s="115" t="s">
        <v>119</v>
      </c>
      <c r="G201" s="138">
        <f t="shared" ref="G201:L201" si="12">G167+G170+G179+G185+G188</f>
        <v>3790000</v>
      </c>
      <c r="H201" s="138">
        <f t="shared" si="12"/>
        <v>0</v>
      </c>
      <c r="I201" s="138">
        <f t="shared" si="12"/>
        <v>2781617.75</v>
      </c>
      <c r="J201" s="138">
        <f t="shared" si="12"/>
        <v>0</v>
      </c>
      <c r="K201" s="138">
        <f t="shared" si="12"/>
        <v>4696967.22</v>
      </c>
      <c r="L201" s="138">
        <f t="shared" si="12"/>
        <v>0</v>
      </c>
      <c r="M201" s="136"/>
    </row>
    <row r="202" spans="2:13" s="18" customFormat="1" ht="20.100000000000001" customHeight="1" thickBot="1" x14ac:dyDescent="0.25">
      <c r="B202" s="118"/>
      <c r="C202" s="119"/>
      <c r="D202" s="119"/>
      <c r="E202" s="120"/>
      <c r="F202" s="121" t="s">
        <v>78</v>
      </c>
      <c r="G202" s="139"/>
      <c r="H202" s="140"/>
      <c r="I202" s="178"/>
      <c r="J202" s="140"/>
      <c r="K202" s="126"/>
      <c r="L202" s="125"/>
      <c r="M202" s="136"/>
    </row>
    <row r="203" spans="2:13" ht="15" customHeight="1" thickTop="1" x14ac:dyDescent="0.15">
      <c r="B203" s="1">
        <v>4</v>
      </c>
      <c r="C203" s="2"/>
      <c r="D203" s="2"/>
      <c r="E203" s="2"/>
      <c r="F203" s="3"/>
      <c r="G203" s="4"/>
      <c r="H203" s="5"/>
      <c r="I203" s="6"/>
      <c r="J203" s="5"/>
      <c r="K203" s="7"/>
      <c r="L203" s="5"/>
      <c r="M203" s="179">
        <f>B203</f>
        <v>4</v>
      </c>
    </row>
    <row r="204" spans="2:13" s="11" customFormat="1" ht="15" customHeight="1" x14ac:dyDescent="0.2">
      <c r="B204" s="10" t="s">
        <v>0</v>
      </c>
      <c r="C204" s="10"/>
      <c r="D204" s="10"/>
      <c r="E204" s="10"/>
      <c r="F204" s="10"/>
      <c r="G204" s="10"/>
      <c r="H204" s="10" t="s">
        <v>1</v>
      </c>
      <c r="I204" s="10"/>
      <c r="J204" s="10"/>
      <c r="K204" s="10"/>
      <c r="L204" s="10"/>
      <c r="M204" s="10"/>
    </row>
    <row r="205" spans="2:13" s="18" customFormat="1" ht="15" customHeight="1" thickBot="1" x14ac:dyDescent="0.25">
      <c r="B205" s="8"/>
      <c r="C205" s="12"/>
      <c r="D205" s="12"/>
      <c r="E205" s="12"/>
      <c r="F205" s="13"/>
      <c r="G205" s="14"/>
      <c r="H205" s="15"/>
      <c r="I205" s="16"/>
      <c r="J205" s="15"/>
      <c r="K205" s="17"/>
      <c r="L205" s="15"/>
      <c r="M205" s="12"/>
    </row>
    <row r="206" spans="2:13" s="18" customFormat="1" ht="15" customHeight="1" x14ac:dyDescent="0.2">
      <c r="B206" s="19" t="s">
        <v>2</v>
      </c>
      <c r="C206" s="20"/>
      <c r="D206" s="20"/>
      <c r="E206" s="20"/>
      <c r="F206" s="21"/>
      <c r="G206" s="22" t="s">
        <v>3</v>
      </c>
      <c r="H206" s="23" t="s">
        <v>4</v>
      </c>
      <c r="I206" s="24" t="s">
        <v>5</v>
      </c>
      <c r="J206" s="25" t="s">
        <v>6</v>
      </c>
      <c r="K206" s="26" t="s">
        <v>7</v>
      </c>
      <c r="L206" s="27" t="s">
        <v>8</v>
      </c>
      <c r="M206" s="28"/>
    </row>
    <row r="207" spans="2:13" s="12" customFormat="1" ht="15" customHeight="1" x14ac:dyDescent="0.2">
      <c r="B207" s="29" t="s">
        <v>9</v>
      </c>
      <c r="C207" s="30" t="s">
        <v>10</v>
      </c>
      <c r="D207" s="31"/>
      <c r="E207" s="32"/>
      <c r="F207" s="33" t="s">
        <v>11</v>
      </c>
      <c r="G207" s="34" t="s">
        <v>12</v>
      </c>
      <c r="H207" s="35" t="s">
        <v>13</v>
      </c>
      <c r="I207" s="36" t="s">
        <v>14</v>
      </c>
      <c r="J207" s="37" t="s">
        <v>7</v>
      </c>
      <c r="K207" s="38" t="s">
        <v>15</v>
      </c>
      <c r="L207" s="39" t="s">
        <v>16</v>
      </c>
      <c r="M207" s="40" t="s">
        <v>17</v>
      </c>
    </row>
    <row r="208" spans="2:13" s="12" customFormat="1" ht="15" customHeight="1" x14ac:dyDescent="0.2">
      <c r="B208" s="41" t="s">
        <v>18</v>
      </c>
      <c r="C208" s="42" t="s">
        <v>19</v>
      </c>
      <c r="D208" s="43"/>
      <c r="E208" s="44"/>
      <c r="F208" s="33"/>
      <c r="G208" s="34" t="s">
        <v>20</v>
      </c>
      <c r="H208" s="35" t="s">
        <v>21</v>
      </c>
      <c r="I208" s="36" t="s">
        <v>22</v>
      </c>
      <c r="J208" s="37" t="s">
        <v>23</v>
      </c>
      <c r="K208" s="38" t="s">
        <v>24</v>
      </c>
      <c r="L208" s="39" t="s">
        <v>25</v>
      </c>
      <c r="M208" s="45" t="s">
        <v>26</v>
      </c>
    </row>
    <row r="209" spans="2:13" s="18" customFormat="1" ht="15" customHeight="1" x14ac:dyDescent="0.2">
      <c r="B209" s="46"/>
      <c r="C209" s="47" t="s">
        <v>27</v>
      </c>
      <c r="D209" s="47" t="s">
        <v>28</v>
      </c>
      <c r="E209" s="48" t="s">
        <v>29</v>
      </c>
      <c r="F209" s="49" t="s">
        <v>30</v>
      </c>
      <c r="G209" s="34" t="s">
        <v>31</v>
      </c>
      <c r="H209" s="35" t="s">
        <v>32</v>
      </c>
      <c r="I209" s="36" t="s">
        <v>33</v>
      </c>
      <c r="J209" s="37" t="s">
        <v>34</v>
      </c>
      <c r="K209" s="38" t="s">
        <v>35</v>
      </c>
      <c r="L209" s="39" t="s">
        <v>36</v>
      </c>
      <c r="M209" s="45"/>
    </row>
    <row r="210" spans="2:13" s="18" customFormat="1" ht="15" customHeight="1" x14ac:dyDescent="0.2">
      <c r="B210" s="46"/>
      <c r="C210" s="50" t="s">
        <v>37</v>
      </c>
      <c r="D210" s="50" t="s">
        <v>38</v>
      </c>
      <c r="E210" s="51" t="s">
        <v>39</v>
      </c>
      <c r="F210" s="49"/>
      <c r="G210" s="34"/>
      <c r="H210" s="52" t="s">
        <v>40</v>
      </c>
      <c r="I210" s="36" t="s">
        <v>41</v>
      </c>
      <c r="J210" s="37" t="s">
        <v>42</v>
      </c>
      <c r="K210" s="38" t="s">
        <v>43</v>
      </c>
      <c r="L210" s="39"/>
      <c r="M210" s="45"/>
    </row>
    <row r="211" spans="2:13" s="18" customFormat="1" ht="15" customHeight="1" x14ac:dyDescent="0.2">
      <c r="B211" s="46"/>
      <c r="C211" s="50"/>
      <c r="D211" s="50"/>
      <c r="E211" s="13"/>
      <c r="F211" s="53"/>
      <c r="G211" s="34"/>
      <c r="H211" s="52" t="s">
        <v>44</v>
      </c>
      <c r="I211" s="36" t="s">
        <v>45</v>
      </c>
      <c r="J211" s="37" t="s">
        <v>46</v>
      </c>
      <c r="K211" s="38"/>
      <c r="L211" s="39"/>
      <c r="M211" s="45"/>
    </row>
    <row r="212" spans="2:13" s="18" customFormat="1" ht="15" customHeight="1" x14ac:dyDescent="0.2">
      <c r="B212" s="54"/>
      <c r="C212" s="55"/>
      <c r="D212" s="55"/>
      <c r="E212" s="56"/>
      <c r="F212" s="53"/>
      <c r="G212" s="34"/>
      <c r="H212" s="52" t="s">
        <v>47</v>
      </c>
      <c r="I212" s="36" t="s">
        <v>48</v>
      </c>
      <c r="J212" s="37"/>
      <c r="K212" s="38"/>
      <c r="L212" s="39"/>
      <c r="M212" s="45"/>
    </row>
    <row r="213" spans="2:13" s="18" customFormat="1" ht="15" customHeight="1" x14ac:dyDescent="0.2">
      <c r="B213" s="54"/>
      <c r="C213" s="55"/>
      <c r="D213" s="55"/>
      <c r="E213" s="56"/>
      <c r="F213" s="53"/>
      <c r="G213" s="34"/>
      <c r="H213" s="52" t="s">
        <v>49</v>
      </c>
      <c r="I213" s="36" t="s">
        <v>50</v>
      </c>
      <c r="J213" s="37"/>
      <c r="K213" s="38"/>
      <c r="L213" s="39"/>
      <c r="M213" s="45"/>
    </row>
    <row r="214" spans="2:13" s="18" customFormat="1" ht="15" customHeight="1" x14ac:dyDescent="0.2">
      <c r="B214" s="54"/>
      <c r="C214" s="55"/>
      <c r="D214" s="55"/>
      <c r="E214" s="56"/>
      <c r="F214" s="53"/>
      <c r="G214" s="34"/>
      <c r="H214" s="52" t="s">
        <v>51</v>
      </c>
      <c r="I214" s="36" t="s">
        <v>52</v>
      </c>
      <c r="J214" s="37"/>
      <c r="K214" s="38"/>
      <c r="L214" s="39"/>
      <c r="M214" s="45"/>
    </row>
    <row r="215" spans="2:13" s="18" customFormat="1" ht="15" customHeight="1" x14ac:dyDescent="0.2">
      <c r="B215" s="54"/>
      <c r="C215" s="55"/>
      <c r="D215" s="55"/>
      <c r="E215" s="56"/>
      <c r="F215" s="53"/>
      <c r="G215" s="34"/>
      <c r="H215" s="52" t="s">
        <v>53</v>
      </c>
      <c r="I215" s="36" t="s">
        <v>54</v>
      </c>
      <c r="J215" s="37"/>
      <c r="K215" s="38"/>
      <c r="L215" s="39"/>
      <c r="M215" s="45"/>
    </row>
    <row r="216" spans="2:13" s="12" customFormat="1" ht="15" customHeight="1" thickBot="1" x14ac:dyDescent="0.25">
      <c r="B216" s="57">
        <v>2</v>
      </c>
      <c r="C216" s="58">
        <v>3</v>
      </c>
      <c r="D216" s="58">
        <v>4</v>
      </c>
      <c r="E216" s="59">
        <v>5</v>
      </c>
      <c r="F216" s="60">
        <v>6</v>
      </c>
      <c r="G216" s="61">
        <v>7</v>
      </c>
      <c r="H216" s="62">
        <v>8</v>
      </c>
      <c r="I216" s="63">
        <v>9</v>
      </c>
      <c r="J216" s="60">
        <v>10</v>
      </c>
      <c r="K216" s="64">
        <v>11</v>
      </c>
      <c r="L216" s="60">
        <v>12</v>
      </c>
      <c r="M216" s="65">
        <v>13</v>
      </c>
    </row>
    <row r="217" spans="2:13" s="18" customFormat="1" ht="20.100000000000001" customHeight="1" thickTop="1" x14ac:dyDescent="0.2">
      <c r="B217" s="66"/>
      <c r="C217" s="67"/>
      <c r="D217" s="67"/>
      <c r="E217" s="68"/>
      <c r="F217" s="69"/>
      <c r="G217" s="180"/>
      <c r="H217" s="181"/>
      <c r="I217" s="72"/>
      <c r="J217" s="182"/>
      <c r="K217" s="183"/>
      <c r="L217" s="182"/>
      <c r="M217" s="184"/>
    </row>
    <row r="218" spans="2:13" s="18" customFormat="1" ht="20.100000000000001" customHeight="1" x14ac:dyDescent="0.2">
      <c r="B218" s="76"/>
      <c r="C218" s="77"/>
      <c r="D218" s="77"/>
      <c r="E218" s="78"/>
      <c r="F218" s="153" t="s">
        <v>120</v>
      </c>
      <c r="G218" s="185">
        <f t="shared" ref="G218:L218" si="13">G201</f>
        <v>3790000</v>
      </c>
      <c r="H218" s="185">
        <f t="shared" si="13"/>
        <v>0</v>
      </c>
      <c r="I218" s="185">
        <f t="shared" si="13"/>
        <v>2781617.75</v>
      </c>
      <c r="J218" s="185">
        <f t="shared" si="13"/>
        <v>0</v>
      </c>
      <c r="K218" s="185">
        <f t="shared" si="13"/>
        <v>4696967.22</v>
      </c>
      <c r="L218" s="185">
        <f t="shared" si="13"/>
        <v>0</v>
      </c>
      <c r="M218" s="85"/>
    </row>
    <row r="219" spans="2:13" s="18" customFormat="1" ht="20.100000000000001" customHeight="1" x14ac:dyDescent="0.2">
      <c r="B219" s="88"/>
      <c r="C219" s="157"/>
      <c r="D219" s="89"/>
      <c r="E219" s="90"/>
      <c r="F219" s="105"/>
      <c r="G219" s="92"/>
      <c r="H219" s="93"/>
      <c r="I219" s="94"/>
      <c r="J219" s="95"/>
      <c r="K219" s="96"/>
      <c r="L219" s="95"/>
      <c r="M219" s="97"/>
    </row>
    <row r="220" spans="2:13" s="18" customFormat="1" ht="20.100000000000001" customHeight="1" x14ac:dyDescent="0.2">
      <c r="B220" s="88"/>
      <c r="C220" s="157"/>
      <c r="D220" s="89"/>
      <c r="E220" s="101"/>
      <c r="F220" s="98" t="s">
        <v>121</v>
      </c>
      <c r="G220" s="92"/>
      <c r="H220" s="93"/>
      <c r="I220" s="94"/>
      <c r="J220" s="95"/>
      <c r="K220" s="96"/>
      <c r="L220" s="95"/>
      <c r="M220" s="97"/>
    </row>
    <row r="221" spans="2:13" s="18" customFormat="1" ht="20.100000000000001" customHeight="1" x14ac:dyDescent="0.2">
      <c r="B221" s="88"/>
      <c r="C221" s="89"/>
      <c r="D221" s="89">
        <v>50</v>
      </c>
      <c r="E221" s="90"/>
      <c r="F221" s="99" t="s">
        <v>122</v>
      </c>
      <c r="G221" s="92"/>
      <c r="H221" s="93"/>
      <c r="I221" s="94"/>
      <c r="J221" s="95"/>
      <c r="K221" s="96"/>
      <c r="L221" s="95"/>
      <c r="M221" s="97"/>
    </row>
    <row r="222" spans="2:13" s="18" customFormat="1" ht="20.100000000000001" customHeight="1" x14ac:dyDescent="0.2">
      <c r="B222" s="88"/>
      <c r="C222" s="89"/>
      <c r="D222" s="89"/>
      <c r="E222" s="90"/>
      <c r="F222" s="53"/>
      <c r="G222" s="92"/>
      <c r="H222" s="93"/>
      <c r="I222" s="94"/>
      <c r="J222" s="95"/>
      <c r="K222" s="96"/>
      <c r="L222" s="95"/>
      <c r="M222" s="97"/>
    </row>
    <row r="223" spans="2:13" s="18" customFormat="1" ht="20.100000000000001" customHeight="1" x14ac:dyDescent="0.2">
      <c r="B223" s="88"/>
      <c r="C223" s="89"/>
      <c r="D223" s="89"/>
      <c r="E223" s="90"/>
      <c r="F223" s="53"/>
      <c r="G223" s="92"/>
      <c r="H223" s="93"/>
      <c r="I223" s="94"/>
      <c r="J223" s="95"/>
      <c r="K223" s="96"/>
      <c r="L223" s="95"/>
      <c r="M223" s="97"/>
    </row>
    <row r="224" spans="2:13" s="18" customFormat="1" ht="20.100000000000001" customHeight="1" x14ac:dyDescent="0.2">
      <c r="B224" s="88"/>
      <c r="C224" s="89"/>
      <c r="D224" s="89"/>
      <c r="E224" s="90"/>
      <c r="F224" s="33" t="s">
        <v>123</v>
      </c>
      <c r="G224" s="92"/>
      <c r="H224" s="93"/>
      <c r="I224" s="94"/>
      <c r="J224" s="95"/>
      <c r="K224" s="96"/>
      <c r="L224" s="95"/>
      <c r="M224" s="97"/>
    </row>
    <row r="225" spans="2:13" s="18" customFormat="1" ht="20.100000000000001" customHeight="1" x14ac:dyDescent="0.2">
      <c r="B225" s="88">
        <v>5932</v>
      </c>
      <c r="C225" s="89"/>
      <c r="D225" s="89"/>
      <c r="E225" s="90">
        <v>10</v>
      </c>
      <c r="F225" s="49" t="s">
        <v>124</v>
      </c>
      <c r="G225" s="103">
        <v>211901000</v>
      </c>
      <c r="H225" s="104"/>
      <c r="I225" s="94"/>
      <c r="J225" s="156"/>
      <c r="K225" s="186">
        <v>216901000</v>
      </c>
      <c r="L225" s="95"/>
      <c r="M225" s="97"/>
    </row>
    <row r="226" spans="2:13" s="18" customFormat="1" ht="20.100000000000001" customHeight="1" x14ac:dyDescent="0.2">
      <c r="B226" s="88"/>
      <c r="C226" s="89"/>
      <c r="D226" s="89"/>
      <c r="E226" s="90"/>
      <c r="F226" s="49"/>
      <c r="G226" s="92"/>
      <c r="H226" s="93"/>
      <c r="I226" s="94"/>
      <c r="J226" s="95"/>
      <c r="K226" s="96"/>
      <c r="L226" s="95"/>
      <c r="M226" s="97"/>
    </row>
    <row r="227" spans="2:13" s="18" customFormat="1" ht="20.100000000000001" customHeight="1" x14ac:dyDescent="0.2">
      <c r="B227" s="88"/>
      <c r="C227" s="89"/>
      <c r="D227" s="89"/>
      <c r="E227" s="90"/>
      <c r="F227" s="49"/>
      <c r="G227" s="92"/>
      <c r="H227" s="93"/>
      <c r="I227" s="94"/>
      <c r="J227" s="95"/>
      <c r="K227" s="96"/>
      <c r="L227" s="95"/>
      <c r="M227" s="97"/>
    </row>
    <row r="228" spans="2:13" s="18" customFormat="1" ht="20.100000000000001" customHeight="1" x14ac:dyDescent="0.2">
      <c r="B228" s="88"/>
      <c r="C228" s="89"/>
      <c r="D228" s="89"/>
      <c r="E228" s="90"/>
      <c r="F228" s="33" t="s">
        <v>125</v>
      </c>
      <c r="G228" s="92"/>
      <c r="H228" s="93"/>
      <c r="I228" s="94"/>
      <c r="J228" s="95"/>
      <c r="K228" s="96"/>
      <c r="L228" s="95"/>
      <c r="M228" s="97"/>
    </row>
    <row r="229" spans="2:13" s="18" customFormat="1" ht="20.100000000000001" customHeight="1" x14ac:dyDescent="0.2">
      <c r="B229" s="88">
        <v>408</v>
      </c>
      <c r="C229" s="89"/>
      <c r="D229" s="89"/>
      <c r="E229" s="90">
        <v>20</v>
      </c>
      <c r="F229" s="49" t="s">
        <v>126</v>
      </c>
      <c r="G229" s="103"/>
      <c r="H229" s="104"/>
      <c r="I229" s="94"/>
      <c r="J229" s="95"/>
      <c r="K229" s="96"/>
      <c r="L229" s="95"/>
      <c r="M229" s="97"/>
    </row>
    <row r="230" spans="2:13" s="18" customFormat="1" ht="20.100000000000001" customHeight="1" x14ac:dyDescent="0.2">
      <c r="B230" s="88"/>
      <c r="C230" s="89"/>
      <c r="D230" s="89"/>
      <c r="E230" s="90"/>
      <c r="F230" s="49"/>
      <c r="G230" s="92"/>
      <c r="H230" s="93"/>
      <c r="I230" s="94"/>
      <c r="J230" s="95"/>
      <c r="K230" s="96"/>
      <c r="L230" s="95"/>
      <c r="M230" s="97"/>
    </row>
    <row r="231" spans="2:13" s="18" customFormat="1" ht="20.100000000000001" customHeight="1" x14ac:dyDescent="0.2">
      <c r="B231" s="88"/>
      <c r="C231" s="89"/>
      <c r="D231" s="89"/>
      <c r="E231" s="90"/>
      <c r="F231" s="49"/>
      <c r="G231" s="92"/>
      <c r="H231" s="93"/>
      <c r="I231" s="94"/>
      <c r="J231" s="95"/>
      <c r="K231" s="96"/>
      <c r="L231" s="95"/>
      <c r="M231" s="97"/>
    </row>
    <row r="232" spans="2:13" s="18" customFormat="1" ht="20.100000000000001" customHeight="1" x14ac:dyDescent="0.2">
      <c r="B232" s="88"/>
      <c r="C232" s="89"/>
      <c r="D232" s="89"/>
      <c r="E232" s="90"/>
      <c r="F232" s="33" t="s">
        <v>127</v>
      </c>
      <c r="G232" s="92"/>
      <c r="H232" s="93"/>
      <c r="I232" s="94"/>
      <c r="J232" s="95"/>
      <c r="K232" s="96"/>
      <c r="L232" s="95"/>
      <c r="M232" s="97"/>
    </row>
    <row r="233" spans="2:13" s="18" customFormat="1" ht="20.100000000000001" customHeight="1" x14ac:dyDescent="0.2">
      <c r="B233" s="88">
        <v>405</v>
      </c>
      <c r="C233" s="89"/>
      <c r="D233" s="89"/>
      <c r="E233" s="90">
        <v>30</v>
      </c>
      <c r="F233" s="49" t="s">
        <v>128</v>
      </c>
      <c r="G233" s="103"/>
      <c r="H233" s="104"/>
      <c r="I233" s="94"/>
      <c r="J233" s="95"/>
      <c r="K233" s="96"/>
      <c r="L233" s="95"/>
      <c r="M233" s="97"/>
    </row>
    <row r="234" spans="2:13" s="18" customFormat="1" ht="20.100000000000001" customHeight="1" x14ac:dyDescent="0.2">
      <c r="B234" s="88"/>
      <c r="C234" s="89"/>
      <c r="D234" s="89"/>
      <c r="E234" s="90"/>
      <c r="F234" s="49"/>
      <c r="G234" s="103"/>
      <c r="H234" s="104"/>
      <c r="I234" s="94"/>
      <c r="J234" s="95"/>
      <c r="K234" s="96"/>
      <c r="L234" s="95"/>
      <c r="M234" s="97"/>
    </row>
    <row r="235" spans="2:13" s="18" customFormat="1" ht="20.100000000000001" customHeight="1" x14ac:dyDescent="0.2">
      <c r="B235" s="88"/>
      <c r="C235" s="157"/>
      <c r="D235" s="89"/>
      <c r="E235" s="90"/>
      <c r="F235" s="87"/>
      <c r="G235" s="92"/>
      <c r="H235" s="93"/>
      <c r="I235" s="94"/>
      <c r="J235" s="95"/>
      <c r="K235" s="96"/>
      <c r="L235" s="95"/>
      <c r="M235" s="97"/>
    </row>
    <row r="236" spans="2:13" s="18" customFormat="1" ht="20.100000000000001" customHeight="1" x14ac:dyDescent="0.2">
      <c r="B236" s="88"/>
      <c r="C236" s="157"/>
      <c r="D236" s="89"/>
      <c r="E236" s="90"/>
      <c r="F236" s="91"/>
      <c r="G236" s="92"/>
      <c r="H236" s="93"/>
      <c r="I236" s="94"/>
      <c r="J236" s="95"/>
      <c r="K236" s="96"/>
      <c r="L236" s="95"/>
      <c r="M236" s="97"/>
    </row>
    <row r="237" spans="2:13" s="18" customFormat="1" ht="20.100000000000001" customHeight="1" x14ac:dyDescent="0.2">
      <c r="B237" s="88"/>
      <c r="C237" s="157"/>
      <c r="D237" s="89"/>
      <c r="E237" s="90"/>
      <c r="F237" s="91"/>
      <c r="G237" s="92"/>
      <c r="H237" s="93"/>
      <c r="I237" s="94"/>
      <c r="J237" s="95"/>
      <c r="K237" s="96"/>
      <c r="L237" s="95"/>
      <c r="M237" s="97"/>
    </row>
    <row r="238" spans="2:13" s="18" customFormat="1" ht="20.100000000000001" customHeight="1" x14ac:dyDescent="0.2">
      <c r="B238" s="88"/>
      <c r="C238" s="187"/>
      <c r="D238" s="89"/>
      <c r="E238" s="90"/>
      <c r="F238" s="105"/>
      <c r="G238" s="92"/>
      <c r="H238" s="93"/>
      <c r="I238" s="94"/>
      <c r="J238" s="95"/>
      <c r="K238" s="96"/>
      <c r="L238" s="95"/>
      <c r="M238" s="97"/>
    </row>
    <row r="239" spans="2:13" s="18" customFormat="1" ht="20.100000000000001" customHeight="1" x14ac:dyDescent="0.2">
      <c r="B239" s="88"/>
      <c r="C239" s="187"/>
      <c r="D239" s="89"/>
      <c r="E239" s="90"/>
      <c r="F239" s="98"/>
      <c r="G239" s="92"/>
      <c r="H239" s="93"/>
      <c r="I239" s="94"/>
      <c r="J239" s="95"/>
      <c r="K239" s="96"/>
      <c r="L239" s="95"/>
      <c r="M239" s="97"/>
    </row>
    <row r="240" spans="2:13" s="18" customFormat="1" ht="20.100000000000001" customHeight="1" x14ac:dyDescent="0.2">
      <c r="B240" s="88"/>
      <c r="C240" s="187"/>
      <c r="D240" s="89"/>
      <c r="E240" s="90"/>
      <c r="F240" s="99"/>
      <c r="G240" s="92"/>
      <c r="H240" s="93"/>
      <c r="I240" s="94"/>
      <c r="J240" s="95"/>
      <c r="K240" s="96"/>
      <c r="L240" s="95"/>
      <c r="M240" s="97"/>
    </row>
    <row r="241" spans="2:13" s="18" customFormat="1" ht="20.100000000000001" customHeight="1" x14ac:dyDescent="0.2">
      <c r="B241" s="88"/>
      <c r="C241" s="187"/>
      <c r="D241" s="89"/>
      <c r="E241" s="90"/>
      <c r="F241" s="53"/>
      <c r="G241" s="92"/>
      <c r="H241" s="93"/>
      <c r="I241" s="94"/>
      <c r="J241" s="95"/>
      <c r="K241" s="96"/>
      <c r="L241" s="95"/>
      <c r="M241" s="97"/>
    </row>
    <row r="242" spans="2:13" s="18" customFormat="1" ht="26.25" customHeight="1" x14ac:dyDescent="0.2">
      <c r="B242" s="88"/>
      <c r="C242" s="187"/>
      <c r="D242" s="89"/>
      <c r="E242" s="101"/>
      <c r="F242" s="102"/>
      <c r="G242" s="103"/>
      <c r="H242" s="104"/>
      <c r="I242" s="94"/>
      <c r="J242" s="95"/>
      <c r="K242" s="96"/>
      <c r="L242" s="95"/>
      <c r="M242" s="97"/>
    </row>
    <row r="243" spans="2:13" s="18" customFormat="1" ht="20.100000000000001" customHeight="1" x14ac:dyDescent="0.2">
      <c r="B243" s="88"/>
      <c r="C243" s="89"/>
      <c r="D243" s="89"/>
      <c r="E243" s="90"/>
      <c r="F243" s="49"/>
      <c r="G243" s="103"/>
      <c r="H243" s="104"/>
      <c r="I243" s="94"/>
      <c r="J243" s="95"/>
      <c r="K243" s="96"/>
      <c r="L243" s="95"/>
      <c r="M243" s="97"/>
    </row>
    <row r="244" spans="2:13" s="18" customFormat="1" ht="33" customHeight="1" x14ac:dyDescent="0.2">
      <c r="B244" s="88"/>
      <c r="C244" s="89"/>
      <c r="D244" s="89"/>
      <c r="E244" s="90"/>
      <c r="F244" s="188" t="s">
        <v>129</v>
      </c>
      <c r="G244" s="189">
        <f t="shared" ref="G244:L244" si="14">G225</f>
        <v>211901000</v>
      </c>
      <c r="H244" s="189">
        <f t="shared" si="14"/>
        <v>0</v>
      </c>
      <c r="I244" s="189">
        <f t="shared" si="14"/>
        <v>0</v>
      </c>
      <c r="J244" s="189">
        <f t="shared" si="14"/>
        <v>0</v>
      </c>
      <c r="K244" s="189">
        <f t="shared" si="14"/>
        <v>216901000</v>
      </c>
      <c r="L244" s="189">
        <f t="shared" si="14"/>
        <v>0</v>
      </c>
      <c r="M244" s="134"/>
    </row>
    <row r="245" spans="2:13" s="18" customFormat="1" ht="20.100000000000001" customHeight="1" x14ac:dyDescent="0.2">
      <c r="B245" s="88"/>
      <c r="C245" s="89"/>
      <c r="D245" s="89"/>
      <c r="E245" s="90"/>
      <c r="F245" s="49"/>
      <c r="G245" s="103"/>
      <c r="H245" s="104"/>
      <c r="I245" s="94"/>
      <c r="J245" s="95"/>
      <c r="K245" s="96"/>
      <c r="L245" s="95"/>
      <c r="M245" s="97"/>
    </row>
    <row r="246" spans="2:13" s="18" customFormat="1" ht="20.100000000000001" customHeight="1" x14ac:dyDescent="0.2">
      <c r="B246" s="88"/>
      <c r="C246" s="89"/>
      <c r="D246" s="89"/>
      <c r="E246" s="90"/>
      <c r="F246" s="49"/>
      <c r="G246" s="103"/>
      <c r="H246" s="104"/>
      <c r="I246" s="94"/>
      <c r="J246" s="95"/>
      <c r="K246" s="96"/>
      <c r="L246" s="95"/>
      <c r="M246" s="97"/>
    </row>
    <row r="247" spans="2:13" s="18" customFormat="1" ht="50.25" customHeight="1" x14ac:dyDescent="0.2">
      <c r="B247" s="88"/>
      <c r="C247" s="89"/>
      <c r="D247" s="89"/>
      <c r="E247" s="90"/>
      <c r="F247" s="49"/>
      <c r="G247" s="103"/>
      <c r="H247" s="104"/>
      <c r="I247" s="94"/>
      <c r="J247" s="95"/>
      <c r="K247" s="96"/>
      <c r="L247" s="95"/>
      <c r="M247" s="97"/>
    </row>
    <row r="248" spans="2:13" s="18" customFormat="1" ht="20.100000000000001" customHeight="1" x14ac:dyDescent="0.2">
      <c r="B248" s="88"/>
      <c r="C248" s="89"/>
      <c r="D248" s="89"/>
      <c r="E248" s="90"/>
      <c r="F248" s="49"/>
      <c r="G248" s="103"/>
      <c r="H248" s="104"/>
      <c r="I248" s="94"/>
      <c r="J248" s="95"/>
      <c r="K248" s="96"/>
      <c r="L248" s="95"/>
      <c r="M248" s="97"/>
    </row>
    <row r="249" spans="2:13" s="18" customFormat="1" ht="21.75" customHeight="1" x14ac:dyDescent="0.2">
      <c r="B249" s="88"/>
      <c r="C249" s="89"/>
      <c r="D249" s="89"/>
      <c r="E249" s="90"/>
      <c r="F249" s="49"/>
      <c r="G249" s="103"/>
      <c r="H249" s="104"/>
      <c r="I249" s="94"/>
      <c r="J249" s="95"/>
      <c r="K249" s="96"/>
      <c r="L249" s="95"/>
      <c r="M249" s="97"/>
    </row>
    <row r="250" spans="2:13" s="18" customFormat="1" ht="20.25" customHeight="1" thickBot="1" x14ac:dyDescent="0.25">
      <c r="B250" s="88"/>
      <c r="C250" s="89"/>
      <c r="D250" s="89"/>
      <c r="E250" s="90"/>
      <c r="F250" s="49"/>
      <c r="G250" s="103"/>
      <c r="H250" s="104"/>
      <c r="I250" s="94"/>
      <c r="J250" s="95"/>
      <c r="K250" s="96"/>
      <c r="L250" s="95"/>
      <c r="M250" s="97"/>
    </row>
    <row r="251" spans="2:13" s="18" customFormat="1" ht="37.5" customHeight="1" thickBot="1" x14ac:dyDescent="0.25">
      <c r="B251" s="118"/>
      <c r="C251" s="119"/>
      <c r="D251" s="119"/>
      <c r="E251" s="120"/>
      <c r="F251" s="190" t="s">
        <v>130</v>
      </c>
      <c r="G251" s="191">
        <f>G218+G225</f>
        <v>215691000</v>
      </c>
      <c r="H251" s="192">
        <f>H218+H225</f>
        <v>0</v>
      </c>
      <c r="I251" s="193">
        <f>I218+I225</f>
        <v>2781617.75</v>
      </c>
      <c r="J251" s="192">
        <f>J218+J225</f>
        <v>0</v>
      </c>
      <c r="K251" s="194">
        <f>K218+K225</f>
        <v>221597967.22</v>
      </c>
      <c r="L251" s="192"/>
      <c r="M251" s="141"/>
    </row>
    <row r="252" spans="2:13" ht="15" customHeight="1" x14ac:dyDescent="0.15">
      <c r="B252" s="1">
        <v>5</v>
      </c>
      <c r="C252" s="2"/>
      <c r="D252" s="2"/>
      <c r="E252" s="2"/>
      <c r="F252" s="3"/>
      <c r="G252" s="4"/>
      <c r="H252" s="5"/>
      <c r="I252" s="6"/>
      <c r="J252" s="5"/>
      <c r="K252" s="7"/>
      <c r="L252" s="5"/>
      <c r="M252" s="8">
        <f>B252</f>
        <v>5</v>
      </c>
    </row>
    <row r="253" spans="2:13" s="11" customFormat="1" ht="15" customHeight="1" x14ac:dyDescent="0.2">
      <c r="B253" s="10" t="s">
        <v>0</v>
      </c>
      <c r="C253" s="10"/>
      <c r="D253" s="10"/>
      <c r="E253" s="10"/>
      <c r="F253" s="10"/>
      <c r="G253" s="10"/>
      <c r="H253" s="10" t="s">
        <v>1</v>
      </c>
      <c r="I253" s="10"/>
      <c r="J253" s="10"/>
      <c r="K253" s="10"/>
      <c r="L253" s="10"/>
      <c r="M253" s="10"/>
    </row>
    <row r="254" spans="2:13" s="18" customFormat="1" ht="15" customHeight="1" thickBot="1" x14ac:dyDescent="0.25">
      <c r="B254" s="8"/>
      <c r="C254" s="12"/>
      <c r="D254" s="12"/>
      <c r="E254" s="12"/>
      <c r="F254" s="13"/>
      <c r="G254" s="14"/>
      <c r="H254" s="15"/>
      <c r="I254" s="16"/>
      <c r="J254" s="15"/>
      <c r="K254" s="17"/>
      <c r="L254" s="15"/>
      <c r="M254" s="12"/>
    </row>
    <row r="255" spans="2:13" s="18" customFormat="1" ht="15" customHeight="1" x14ac:dyDescent="0.2">
      <c r="B255" s="19" t="s">
        <v>2</v>
      </c>
      <c r="C255" s="20"/>
      <c r="D255" s="20"/>
      <c r="E255" s="20"/>
      <c r="F255" s="21"/>
      <c r="G255" s="22" t="s">
        <v>3</v>
      </c>
      <c r="H255" s="23" t="s">
        <v>4</v>
      </c>
      <c r="I255" s="24" t="s">
        <v>5</v>
      </c>
      <c r="J255" s="25" t="s">
        <v>6</v>
      </c>
      <c r="K255" s="26" t="s">
        <v>7</v>
      </c>
      <c r="L255" s="27" t="s">
        <v>8</v>
      </c>
      <c r="M255" s="28"/>
    </row>
    <row r="256" spans="2:13" s="12" customFormat="1" ht="15" customHeight="1" x14ac:dyDescent="0.2">
      <c r="B256" s="29" t="s">
        <v>9</v>
      </c>
      <c r="C256" s="30" t="s">
        <v>10</v>
      </c>
      <c r="D256" s="31"/>
      <c r="E256" s="32"/>
      <c r="F256" s="33" t="s">
        <v>11</v>
      </c>
      <c r="G256" s="34" t="s">
        <v>12</v>
      </c>
      <c r="H256" s="35" t="s">
        <v>13</v>
      </c>
      <c r="I256" s="36" t="s">
        <v>14</v>
      </c>
      <c r="J256" s="37" t="s">
        <v>7</v>
      </c>
      <c r="K256" s="38" t="s">
        <v>15</v>
      </c>
      <c r="L256" s="39" t="s">
        <v>16</v>
      </c>
      <c r="M256" s="40" t="s">
        <v>17</v>
      </c>
    </row>
    <row r="257" spans="2:13" s="12" customFormat="1" ht="15" customHeight="1" x14ac:dyDescent="0.2">
      <c r="B257" s="41" t="s">
        <v>18</v>
      </c>
      <c r="C257" s="42" t="s">
        <v>19</v>
      </c>
      <c r="D257" s="43"/>
      <c r="E257" s="44"/>
      <c r="F257" s="33"/>
      <c r="G257" s="34" t="s">
        <v>20</v>
      </c>
      <c r="H257" s="35" t="s">
        <v>21</v>
      </c>
      <c r="I257" s="36" t="s">
        <v>22</v>
      </c>
      <c r="J257" s="37" t="s">
        <v>23</v>
      </c>
      <c r="K257" s="38" t="s">
        <v>24</v>
      </c>
      <c r="L257" s="39" t="s">
        <v>25</v>
      </c>
      <c r="M257" s="45" t="s">
        <v>26</v>
      </c>
    </row>
    <row r="258" spans="2:13" s="18" customFormat="1" ht="15" customHeight="1" x14ac:dyDescent="0.2">
      <c r="B258" s="46"/>
      <c r="C258" s="47" t="s">
        <v>27</v>
      </c>
      <c r="D258" s="47" t="s">
        <v>28</v>
      </c>
      <c r="E258" s="48" t="s">
        <v>29</v>
      </c>
      <c r="F258" s="49" t="s">
        <v>30</v>
      </c>
      <c r="G258" s="34" t="s">
        <v>31</v>
      </c>
      <c r="H258" s="35" t="s">
        <v>32</v>
      </c>
      <c r="I258" s="36" t="s">
        <v>33</v>
      </c>
      <c r="J258" s="37" t="s">
        <v>34</v>
      </c>
      <c r="K258" s="38" t="s">
        <v>35</v>
      </c>
      <c r="L258" s="39" t="s">
        <v>36</v>
      </c>
      <c r="M258" s="45"/>
    </row>
    <row r="259" spans="2:13" s="18" customFormat="1" ht="15" customHeight="1" x14ac:dyDescent="0.2">
      <c r="B259" s="46"/>
      <c r="C259" s="50" t="s">
        <v>37</v>
      </c>
      <c r="D259" s="50" t="s">
        <v>38</v>
      </c>
      <c r="E259" s="51" t="s">
        <v>39</v>
      </c>
      <c r="F259" s="49"/>
      <c r="G259" s="34"/>
      <c r="H259" s="52" t="s">
        <v>40</v>
      </c>
      <c r="I259" s="36" t="s">
        <v>41</v>
      </c>
      <c r="J259" s="37" t="s">
        <v>42</v>
      </c>
      <c r="K259" s="38" t="s">
        <v>43</v>
      </c>
      <c r="L259" s="39"/>
      <c r="M259" s="45"/>
    </row>
    <row r="260" spans="2:13" s="18" customFormat="1" ht="15" customHeight="1" x14ac:dyDescent="0.2">
      <c r="B260" s="46"/>
      <c r="C260" s="50"/>
      <c r="D260" s="50"/>
      <c r="E260" s="13"/>
      <c r="F260" s="53"/>
      <c r="G260" s="34"/>
      <c r="H260" s="52" t="s">
        <v>44</v>
      </c>
      <c r="I260" s="36" t="s">
        <v>45</v>
      </c>
      <c r="J260" s="37" t="s">
        <v>46</v>
      </c>
      <c r="K260" s="38"/>
      <c r="L260" s="39"/>
      <c r="M260" s="45"/>
    </row>
    <row r="261" spans="2:13" s="18" customFormat="1" ht="15" customHeight="1" x14ac:dyDescent="0.2">
      <c r="B261" s="54"/>
      <c r="C261" s="55"/>
      <c r="D261" s="55"/>
      <c r="E261" s="56"/>
      <c r="F261" s="53"/>
      <c r="G261" s="34"/>
      <c r="H261" s="52" t="s">
        <v>47</v>
      </c>
      <c r="I261" s="36" t="s">
        <v>48</v>
      </c>
      <c r="J261" s="37"/>
      <c r="K261" s="38"/>
      <c r="L261" s="39"/>
      <c r="M261" s="45"/>
    </row>
    <row r="262" spans="2:13" s="18" customFormat="1" ht="15" customHeight="1" x14ac:dyDescent="0.2">
      <c r="B262" s="54"/>
      <c r="C262" s="55"/>
      <c r="D262" s="55"/>
      <c r="E262" s="56"/>
      <c r="F262" s="53"/>
      <c r="G262" s="34"/>
      <c r="H262" s="52" t="s">
        <v>49</v>
      </c>
      <c r="I262" s="36" t="s">
        <v>50</v>
      </c>
      <c r="J262" s="37"/>
      <c r="K262" s="38"/>
      <c r="L262" s="39"/>
      <c r="M262" s="45"/>
    </row>
    <row r="263" spans="2:13" s="18" customFormat="1" ht="15" customHeight="1" x14ac:dyDescent="0.2">
      <c r="B263" s="54"/>
      <c r="C263" s="55"/>
      <c r="D263" s="55"/>
      <c r="E263" s="56"/>
      <c r="F263" s="53"/>
      <c r="G263" s="34"/>
      <c r="H263" s="52" t="s">
        <v>51</v>
      </c>
      <c r="I263" s="36" t="s">
        <v>52</v>
      </c>
      <c r="J263" s="37"/>
      <c r="K263" s="38"/>
      <c r="L263" s="39"/>
      <c r="M263" s="45"/>
    </row>
    <row r="264" spans="2:13" s="18" customFormat="1" ht="15" customHeight="1" x14ac:dyDescent="0.2">
      <c r="B264" s="54"/>
      <c r="C264" s="55"/>
      <c r="D264" s="55"/>
      <c r="E264" s="56"/>
      <c r="F264" s="53"/>
      <c r="G264" s="34"/>
      <c r="H264" s="52" t="s">
        <v>53</v>
      </c>
      <c r="I264" s="36" t="s">
        <v>54</v>
      </c>
      <c r="J264" s="37"/>
      <c r="K264" s="38"/>
      <c r="L264" s="39"/>
      <c r="M264" s="45"/>
    </row>
    <row r="265" spans="2:13" s="18" customFormat="1" ht="15" customHeight="1" thickBot="1" x14ac:dyDescent="0.25">
      <c r="B265" s="57">
        <v>2</v>
      </c>
      <c r="C265" s="58">
        <v>3</v>
      </c>
      <c r="D265" s="58">
        <v>4</v>
      </c>
      <c r="E265" s="59">
        <v>5</v>
      </c>
      <c r="F265" s="60">
        <v>6</v>
      </c>
      <c r="G265" s="61">
        <v>7</v>
      </c>
      <c r="H265" s="62">
        <v>8</v>
      </c>
      <c r="I265" s="63">
        <v>9</v>
      </c>
      <c r="J265" s="60">
        <v>10</v>
      </c>
      <c r="K265" s="64">
        <v>11</v>
      </c>
      <c r="L265" s="60">
        <v>12</v>
      </c>
      <c r="M265" s="65">
        <v>13</v>
      </c>
    </row>
    <row r="266" spans="2:13" s="18" customFormat="1" ht="20.100000000000001" customHeight="1" thickTop="1" x14ac:dyDescent="0.2">
      <c r="B266" s="76"/>
      <c r="C266" s="77"/>
      <c r="D266" s="77"/>
      <c r="E266" s="78"/>
      <c r="F266" s="49"/>
      <c r="G266" s="80"/>
      <c r="H266" s="81"/>
      <c r="I266" s="82"/>
      <c r="J266" s="83"/>
      <c r="K266" s="84"/>
      <c r="L266" s="83"/>
      <c r="M266" s="85"/>
    </row>
    <row r="267" spans="2:13" s="18" customFormat="1" ht="20.100000000000001" customHeight="1" x14ac:dyDescent="0.2">
      <c r="B267" s="88"/>
      <c r="C267" s="157"/>
      <c r="D267" s="89"/>
      <c r="E267" s="90"/>
      <c r="F267" s="87" t="s">
        <v>131</v>
      </c>
      <c r="G267" s="92"/>
      <c r="H267" s="93"/>
      <c r="I267" s="94"/>
      <c r="J267" s="95"/>
      <c r="K267" s="96"/>
      <c r="L267" s="95"/>
      <c r="M267" s="97"/>
    </row>
    <row r="268" spans="2:13" s="18" customFormat="1" ht="20.100000000000001" customHeight="1" x14ac:dyDescent="0.2">
      <c r="B268" s="88"/>
      <c r="C268" s="157">
        <v>20</v>
      </c>
      <c r="D268" s="89"/>
      <c r="E268" s="90"/>
      <c r="F268" s="91" t="s">
        <v>132</v>
      </c>
      <c r="G268" s="92"/>
      <c r="H268" s="93"/>
      <c r="I268" s="94"/>
      <c r="J268" s="95"/>
      <c r="K268" s="96"/>
      <c r="L268" s="95"/>
      <c r="M268" s="97"/>
    </row>
    <row r="269" spans="2:13" s="18" customFormat="1" ht="20.100000000000001" customHeight="1" x14ac:dyDescent="0.2">
      <c r="B269" s="88"/>
      <c r="C269" s="187"/>
      <c r="D269" s="89"/>
      <c r="E269" s="90"/>
      <c r="F269" s="105"/>
      <c r="G269" s="92"/>
      <c r="H269" s="93"/>
      <c r="I269" s="94"/>
      <c r="J269" s="95"/>
      <c r="K269" s="96"/>
      <c r="L269" s="95"/>
      <c r="M269" s="97"/>
    </row>
    <row r="270" spans="2:13" s="18" customFormat="1" ht="20.100000000000001" customHeight="1" x14ac:dyDescent="0.2">
      <c r="B270" s="88"/>
      <c r="C270" s="187"/>
      <c r="D270" s="89"/>
      <c r="E270" s="90"/>
      <c r="F270" s="98" t="s">
        <v>133</v>
      </c>
      <c r="G270" s="92"/>
      <c r="H270" s="93"/>
      <c r="I270" s="94"/>
      <c r="J270" s="95"/>
      <c r="K270" s="96"/>
      <c r="L270" s="95"/>
      <c r="M270" s="97"/>
    </row>
    <row r="271" spans="2:13" s="18" customFormat="1" ht="20.100000000000001" customHeight="1" x14ac:dyDescent="0.2">
      <c r="B271" s="88"/>
      <c r="C271" s="187"/>
      <c r="D271" s="89">
        <v>10</v>
      </c>
      <c r="E271" s="90"/>
      <c r="F271" s="99" t="s">
        <v>134</v>
      </c>
      <c r="G271" s="92"/>
      <c r="H271" s="93"/>
      <c r="I271" s="94"/>
      <c r="J271" s="95"/>
      <c r="K271" s="96"/>
      <c r="L271" s="95"/>
      <c r="M271" s="97"/>
    </row>
    <row r="272" spans="2:13" s="18" customFormat="1" ht="20.100000000000001" customHeight="1" x14ac:dyDescent="0.2">
      <c r="B272" s="88"/>
      <c r="C272" s="187"/>
      <c r="D272" s="89"/>
      <c r="E272" s="90"/>
      <c r="F272" s="53"/>
      <c r="G272" s="92"/>
      <c r="H272" s="93"/>
      <c r="I272" s="94"/>
      <c r="J272" s="95"/>
      <c r="K272" s="96"/>
      <c r="L272" s="95"/>
      <c r="M272" s="97"/>
    </row>
    <row r="273" spans="2:13" s="18" customFormat="1" ht="20.100000000000001" customHeight="1" x14ac:dyDescent="0.2">
      <c r="B273" s="88"/>
      <c r="C273" s="187"/>
      <c r="D273" s="89"/>
      <c r="E273" s="90"/>
      <c r="F273" s="33" t="s">
        <v>85</v>
      </c>
      <c r="G273" s="92"/>
      <c r="H273" s="93"/>
      <c r="I273" s="94"/>
      <c r="J273" s="95"/>
      <c r="K273" s="96"/>
      <c r="L273" s="95"/>
      <c r="M273" s="97"/>
    </row>
    <row r="274" spans="2:13" s="18" customFormat="1" ht="20.100000000000001" customHeight="1" x14ac:dyDescent="0.2">
      <c r="B274" s="88"/>
      <c r="C274" s="187"/>
      <c r="D274" s="89"/>
      <c r="E274" s="90">
        <v>20</v>
      </c>
      <c r="F274" s="49" t="s">
        <v>86</v>
      </c>
      <c r="G274" s="92"/>
      <c r="H274" s="93"/>
      <c r="I274" s="94"/>
      <c r="J274" s="95"/>
      <c r="K274" s="96"/>
      <c r="L274" s="95"/>
      <c r="M274" s="97"/>
    </row>
    <row r="275" spans="2:13" s="18" customFormat="1" ht="20.100000000000001" customHeight="1" x14ac:dyDescent="0.2">
      <c r="B275" s="88"/>
      <c r="C275" s="187"/>
      <c r="D275" s="89"/>
      <c r="E275" s="90"/>
      <c r="F275" s="49"/>
      <c r="G275" s="92"/>
      <c r="H275" s="93"/>
      <c r="I275" s="94"/>
      <c r="J275" s="95"/>
      <c r="K275" s="96"/>
      <c r="L275" s="95"/>
      <c r="M275" s="97"/>
    </row>
    <row r="276" spans="2:13" s="18" customFormat="1" ht="20.100000000000001" customHeight="1" x14ac:dyDescent="0.2">
      <c r="B276" s="88"/>
      <c r="C276" s="187"/>
      <c r="D276" s="89"/>
      <c r="E276" s="90"/>
      <c r="F276" s="100" t="s">
        <v>135</v>
      </c>
      <c r="G276" s="92"/>
      <c r="H276" s="93"/>
      <c r="I276" s="94"/>
      <c r="J276" s="95"/>
      <c r="K276" s="96"/>
      <c r="L276" s="95"/>
      <c r="M276" s="97"/>
    </row>
    <row r="277" spans="2:13" s="18" customFormat="1" ht="26.25" customHeight="1" x14ac:dyDescent="0.2">
      <c r="B277" s="88">
        <v>5274</v>
      </c>
      <c r="C277" s="187"/>
      <c r="D277" s="89"/>
      <c r="E277" s="101">
        <v>21</v>
      </c>
      <c r="F277" s="102" t="s">
        <v>136</v>
      </c>
      <c r="G277" s="103"/>
      <c r="H277" s="104"/>
      <c r="I277" s="94"/>
      <c r="J277" s="95"/>
      <c r="K277" s="96"/>
      <c r="L277" s="95"/>
      <c r="M277" s="97"/>
    </row>
    <row r="278" spans="2:13" s="18" customFormat="1" ht="20.100000000000001" customHeight="1" x14ac:dyDescent="0.2">
      <c r="B278" s="88"/>
      <c r="C278" s="187"/>
      <c r="D278" s="89"/>
      <c r="E278" s="101"/>
      <c r="F278" s="102"/>
      <c r="G278" s="92"/>
      <c r="H278" s="93"/>
      <c r="I278" s="94"/>
      <c r="J278" s="95"/>
      <c r="K278" s="96"/>
      <c r="L278" s="95"/>
      <c r="M278" s="97"/>
    </row>
    <row r="279" spans="2:13" s="18" customFormat="1" ht="20.100000000000001" customHeight="1" x14ac:dyDescent="0.2">
      <c r="B279" s="88"/>
      <c r="C279" s="187"/>
      <c r="D279" s="89"/>
      <c r="E279" s="101"/>
      <c r="F279" s="100" t="s">
        <v>137</v>
      </c>
      <c r="G279" s="92"/>
      <c r="H279" s="93"/>
      <c r="I279" s="94"/>
      <c r="J279" s="95"/>
      <c r="K279" s="96"/>
      <c r="L279" s="95"/>
      <c r="M279" s="97"/>
    </row>
    <row r="280" spans="2:13" s="18" customFormat="1" ht="20.100000000000001" customHeight="1" x14ac:dyDescent="0.2">
      <c r="B280" s="88">
        <v>5278</v>
      </c>
      <c r="C280" s="187"/>
      <c r="D280" s="90"/>
      <c r="E280" s="101">
        <v>22</v>
      </c>
      <c r="F280" s="102" t="s">
        <v>138</v>
      </c>
      <c r="G280" s="103"/>
      <c r="H280" s="104"/>
      <c r="I280" s="94"/>
      <c r="J280" s="95"/>
      <c r="K280" s="96"/>
      <c r="L280" s="95"/>
      <c r="M280" s="97"/>
    </row>
    <row r="281" spans="2:13" s="18" customFormat="1" ht="20.100000000000001" customHeight="1" x14ac:dyDescent="0.2">
      <c r="B281" s="88"/>
      <c r="C281" s="187"/>
      <c r="D281" s="90"/>
      <c r="E281" s="101"/>
      <c r="F281" s="105"/>
      <c r="G281" s="92"/>
      <c r="H281" s="93"/>
      <c r="I281" s="94"/>
      <c r="J281" s="95"/>
      <c r="K281" s="96"/>
      <c r="L281" s="95"/>
      <c r="M281" s="97"/>
    </row>
    <row r="282" spans="2:13" s="18" customFormat="1" ht="20.100000000000001" customHeight="1" x14ac:dyDescent="0.2">
      <c r="B282" s="88"/>
      <c r="C282" s="187"/>
      <c r="D282" s="90"/>
      <c r="E282" s="101"/>
      <c r="F282" s="33" t="s">
        <v>66</v>
      </c>
      <c r="G282" s="92"/>
      <c r="H282" s="93"/>
      <c r="I282" s="94"/>
      <c r="J282" s="95"/>
      <c r="K282" s="96"/>
      <c r="L282" s="95"/>
      <c r="M282" s="97"/>
    </row>
    <row r="283" spans="2:13" s="18" customFormat="1" ht="20.100000000000001" customHeight="1" x14ac:dyDescent="0.2">
      <c r="B283" s="88"/>
      <c r="C283" s="187"/>
      <c r="D283" s="187"/>
      <c r="E283" s="90">
        <v>30</v>
      </c>
      <c r="F283" s="49" t="s">
        <v>67</v>
      </c>
      <c r="G283" s="92"/>
      <c r="H283" s="93"/>
      <c r="I283" s="94"/>
      <c r="J283" s="95"/>
      <c r="K283" s="96"/>
      <c r="L283" s="95"/>
      <c r="M283" s="97"/>
    </row>
    <row r="284" spans="2:13" s="18" customFormat="1" ht="20.100000000000001" customHeight="1" x14ac:dyDescent="0.2">
      <c r="B284" s="88"/>
      <c r="C284" s="187"/>
      <c r="D284" s="187"/>
      <c r="E284" s="90"/>
      <c r="F284" s="49"/>
      <c r="G284" s="92"/>
      <c r="H284" s="93"/>
      <c r="I284" s="94"/>
      <c r="J284" s="95"/>
      <c r="K284" s="96"/>
      <c r="L284" s="95"/>
      <c r="M284" s="97"/>
    </row>
    <row r="285" spans="2:13" s="18" customFormat="1" ht="20.100000000000001" customHeight="1" x14ac:dyDescent="0.2">
      <c r="B285" s="88"/>
      <c r="C285" s="187"/>
      <c r="D285" s="187"/>
      <c r="E285" s="90"/>
      <c r="F285" s="100" t="s">
        <v>139</v>
      </c>
      <c r="G285" s="92"/>
      <c r="H285" s="93"/>
      <c r="I285" s="94"/>
      <c r="J285" s="95"/>
      <c r="K285" s="96"/>
      <c r="L285" s="95"/>
      <c r="M285" s="97"/>
    </row>
    <row r="286" spans="2:13" s="18" customFormat="1" ht="25.5" x14ac:dyDescent="0.2">
      <c r="B286" s="88">
        <v>5171</v>
      </c>
      <c r="C286" s="187"/>
      <c r="D286" s="187"/>
      <c r="E286" s="101">
        <v>31</v>
      </c>
      <c r="F286" s="102" t="s">
        <v>140</v>
      </c>
      <c r="G286" s="103">
        <v>10000</v>
      </c>
      <c r="H286" s="104"/>
      <c r="I286" s="94">
        <v>12084</v>
      </c>
      <c r="J286" s="95"/>
      <c r="K286" s="96">
        <v>13918</v>
      </c>
      <c r="L286" s="95"/>
      <c r="M286" s="97"/>
    </row>
    <row r="287" spans="2:13" s="18" customFormat="1" ht="20.100000000000001" customHeight="1" x14ac:dyDescent="0.2">
      <c r="B287" s="88"/>
      <c r="C287" s="187"/>
      <c r="D287" s="187"/>
      <c r="E287" s="101"/>
      <c r="F287" s="102"/>
      <c r="G287" s="92"/>
      <c r="H287" s="104">
        <f t="shared" ref="H287:H299" si="15">J287-I287</f>
        <v>0</v>
      </c>
      <c r="I287" s="94"/>
      <c r="J287" s="95"/>
      <c r="K287" s="96"/>
      <c r="L287" s="95"/>
      <c r="M287" s="97"/>
    </row>
    <row r="288" spans="2:13" s="18" customFormat="1" ht="20.100000000000001" customHeight="1" x14ac:dyDescent="0.2">
      <c r="B288" s="88"/>
      <c r="C288" s="187"/>
      <c r="D288" s="187"/>
      <c r="E288" s="101"/>
      <c r="F288" s="100" t="s">
        <v>141</v>
      </c>
      <c r="G288" s="92"/>
      <c r="H288" s="104">
        <f t="shared" si="15"/>
        <v>0</v>
      </c>
      <c r="I288" s="94"/>
      <c r="J288" s="95"/>
      <c r="K288" s="96"/>
      <c r="L288" s="95"/>
      <c r="M288" s="97"/>
    </row>
    <row r="289" spans="2:13" s="18" customFormat="1" ht="20.100000000000001" customHeight="1" x14ac:dyDescent="0.2">
      <c r="B289" s="88">
        <v>5173</v>
      </c>
      <c r="C289" s="187"/>
      <c r="D289" s="187"/>
      <c r="E289" s="101">
        <v>32</v>
      </c>
      <c r="F289" s="102" t="s">
        <v>142</v>
      </c>
      <c r="G289" s="103"/>
      <c r="H289" s="104">
        <f t="shared" si="15"/>
        <v>0</v>
      </c>
      <c r="I289" s="94"/>
      <c r="J289" s="95"/>
      <c r="K289" s="96"/>
      <c r="L289" s="95"/>
      <c r="M289" s="97"/>
    </row>
    <row r="290" spans="2:13" s="18" customFormat="1" ht="20.100000000000001" customHeight="1" x14ac:dyDescent="0.2">
      <c r="B290" s="88"/>
      <c r="C290" s="187"/>
      <c r="D290" s="187"/>
      <c r="E290" s="101"/>
      <c r="F290" s="102"/>
      <c r="G290" s="103"/>
      <c r="H290" s="104">
        <f t="shared" si="15"/>
        <v>0</v>
      </c>
      <c r="I290" s="94"/>
      <c r="J290" s="95"/>
      <c r="K290" s="96"/>
      <c r="L290" s="95"/>
      <c r="M290" s="97"/>
    </row>
    <row r="291" spans="2:13" s="18" customFormat="1" ht="20.100000000000001" customHeight="1" x14ac:dyDescent="0.2">
      <c r="B291" s="88"/>
      <c r="C291" s="187"/>
      <c r="D291" s="187"/>
      <c r="E291" s="101"/>
      <c r="F291" s="100" t="s">
        <v>143</v>
      </c>
      <c r="G291" s="92"/>
      <c r="H291" s="104">
        <f t="shared" si="15"/>
        <v>0</v>
      </c>
      <c r="I291" s="94"/>
      <c r="J291" s="95"/>
      <c r="K291" s="96"/>
      <c r="L291" s="95"/>
      <c r="M291" s="97"/>
    </row>
    <row r="292" spans="2:13" s="18" customFormat="1" ht="20.100000000000001" customHeight="1" x14ac:dyDescent="0.2">
      <c r="B292" s="88">
        <v>5174</v>
      </c>
      <c r="C292" s="187"/>
      <c r="D292" s="187"/>
      <c r="E292" s="101">
        <v>33</v>
      </c>
      <c r="F292" s="102" t="s">
        <v>144</v>
      </c>
      <c r="G292" s="103"/>
      <c r="H292" s="104">
        <f t="shared" si="15"/>
        <v>0</v>
      </c>
      <c r="I292" s="94"/>
      <c r="J292" s="95"/>
      <c r="K292" s="96"/>
      <c r="L292" s="95"/>
      <c r="M292" s="97"/>
    </row>
    <row r="293" spans="2:13" s="18" customFormat="1" ht="20.100000000000001" customHeight="1" x14ac:dyDescent="0.2">
      <c r="B293" s="88"/>
      <c r="C293" s="187"/>
      <c r="D293" s="187"/>
      <c r="E293" s="101"/>
      <c r="F293" s="102"/>
      <c r="G293" s="103"/>
      <c r="H293" s="104">
        <f t="shared" si="15"/>
        <v>0</v>
      </c>
      <c r="I293" s="94"/>
      <c r="J293" s="95"/>
      <c r="K293" s="96"/>
      <c r="L293" s="95"/>
      <c r="M293" s="97"/>
    </row>
    <row r="294" spans="2:13" s="18" customFormat="1" ht="20.100000000000001" customHeight="1" x14ac:dyDescent="0.2">
      <c r="B294" s="88"/>
      <c r="C294" s="187"/>
      <c r="D294" s="187"/>
      <c r="E294" s="101"/>
      <c r="F294" s="100" t="s">
        <v>145</v>
      </c>
      <c r="G294" s="92"/>
      <c r="H294" s="104">
        <f t="shared" si="15"/>
        <v>0</v>
      </c>
      <c r="I294" s="94"/>
      <c r="J294" s="95"/>
      <c r="K294" s="96"/>
      <c r="L294" s="95"/>
      <c r="M294" s="97"/>
    </row>
    <row r="295" spans="2:13" s="18" customFormat="1" ht="20.100000000000001" customHeight="1" x14ac:dyDescent="0.2">
      <c r="B295" s="88">
        <v>5175</v>
      </c>
      <c r="C295" s="187"/>
      <c r="D295" s="187"/>
      <c r="E295" s="101">
        <v>34</v>
      </c>
      <c r="F295" s="102" t="s">
        <v>146</v>
      </c>
      <c r="G295" s="103"/>
      <c r="H295" s="104">
        <f t="shared" si="15"/>
        <v>0</v>
      </c>
      <c r="I295" s="94"/>
      <c r="J295" s="95"/>
      <c r="K295" s="96"/>
      <c r="L295" s="95"/>
      <c r="M295" s="97"/>
    </row>
    <row r="296" spans="2:13" s="18" customFormat="1" ht="20.100000000000001" customHeight="1" x14ac:dyDescent="0.2">
      <c r="B296" s="88"/>
      <c r="C296" s="187"/>
      <c r="D296" s="187"/>
      <c r="E296" s="101"/>
      <c r="F296" s="102"/>
      <c r="G296" s="92"/>
      <c r="H296" s="104">
        <f t="shared" si="15"/>
        <v>0</v>
      </c>
      <c r="I296" s="94"/>
      <c r="J296" s="95"/>
      <c r="K296" s="96"/>
      <c r="L296" s="95"/>
      <c r="M296" s="97"/>
    </row>
    <row r="297" spans="2:13" s="18" customFormat="1" ht="20.100000000000001" customHeight="1" x14ac:dyDescent="0.2">
      <c r="B297" s="88"/>
      <c r="C297" s="187"/>
      <c r="D297" s="187"/>
      <c r="E297" s="101"/>
      <c r="F297" s="100" t="s">
        <v>147</v>
      </c>
      <c r="G297" s="92"/>
      <c r="H297" s="104">
        <f t="shared" si="15"/>
        <v>0</v>
      </c>
      <c r="I297" s="94"/>
      <c r="J297" s="95"/>
      <c r="K297" s="96"/>
      <c r="L297" s="95"/>
      <c r="M297" s="97"/>
    </row>
    <row r="298" spans="2:13" s="18" customFormat="1" ht="20.100000000000001" customHeight="1" x14ac:dyDescent="0.2">
      <c r="B298" s="88">
        <v>5177</v>
      </c>
      <c r="C298" s="187"/>
      <c r="D298" s="187"/>
      <c r="E298" s="101">
        <v>35</v>
      </c>
      <c r="F298" s="102" t="s">
        <v>148</v>
      </c>
      <c r="G298" s="103">
        <v>10000</v>
      </c>
      <c r="H298" s="104"/>
      <c r="I298" s="94">
        <v>93459</v>
      </c>
      <c r="J298" s="95"/>
      <c r="K298" s="96"/>
      <c r="L298" s="95"/>
      <c r="M298" s="97"/>
    </row>
    <row r="299" spans="2:13" s="165" customFormat="1" ht="35.25" customHeight="1" thickBot="1" x14ac:dyDescent="0.25">
      <c r="B299" s="158"/>
      <c r="C299" s="195"/>
      <c r="D299" s="195"/>
      <c r="E299" s="161"/>
      <c r="F299" s="162"/>
      <c r="G299" s="92"/>
      <c r="H299" s="104">
        <f t="shared" si="15"/>
        <v>0</v>
      </c>
      <c r="I299" s="94"/>
      <c r="J299" s="163"/>
      <c r="K299" s="96"/>
      <c r="L299" s="163"/>
      <c r="M299" s="196"/>
    </row>
    <row r="300" spans="2:13" s="18" customFormat="1" ht="20.100000000000001" customHeight="1" x14ac:dyDescent="0.2">
      <c r="B300" s="88"/>
      <c r="C300" s="89"/>
      <c r="D300" s="89"/>
      <c r="E300" s="114"/>
      <c r="F300" s="115" t="s">
        <v>149</v>
      </c>
      <c r="G300" s="138">
        <f t="shared" ref="G300:L300" si="16">G277+G280+G286+G289+G292+G295+G298</f>
        <v>20000</v>
      </c>
      <c r="H300" s="138">
        <f t="shared" si="16"/>
        <v>0</v>
      </c>
      <c r="I300" s="138">
        <f t="shared" si="16"/>
        <v>105543</v>
      </c>
      <c r="J300" s="138">
        <f t="shared" si="16"/>
        <v>0</v>
      </c>
      <c r="K300" s="138">
        <f t="shared" si="16"/>
        <v>13918</v>
      </c>
      <c r="L300" s="138">
        <f t="shared" si="16"/>
        <v>0</v>
      </c>
      <c r="M300" s="134"/>
    </row>
    <row r="301" spans="2:13" s="18" customFormat="1" ht="44.25" customHeight="1" thickBot="1" x14ac:dyDescent="0.25">
      <c r="B301" s="118"/>
      <c r="C301" s="119"/>
      <c r="D301" s="119"/>
      <c r="E301" s="120"/>
      <c r="F301" s="121" t="s">
        <v>78</v>
      </c>
      <c r="G301" s="139"/>
      <c r="H301" s="140"/>
      <c r="I301" s="124"/>
      <c r="J301" s="125"/>
      <c r="K301" s="126"/>
      <c r="L301" s="125"/>
      <c r="M301" s="141"/>
    </row>
    <row r="302" spans="2:13" s="18" customFormat="1" ht="15" customHeight="1" x14ac:dyDescent="0.2">
      <c r="B302" s="8"/>
      <c r="C302" s="197"/>
      <c r="D302" s="197"/>
      <c r="E302" s="198"/>
      <c r="F302" s="199"/>
      <c r="G302" s="14"/>
      <c r="H302" s="15"/>
      <c r="I302" s="16"/>
      <c r="J302" s="15"/>
      <c r="K302" s="17"/>
      <c r="L302" s="15"/>
      <c r="M302" s="12"/>
    </row>
    <row r="303" spans="2:13" ht="15" customHeight="1" x14ac:dyDescent="0.15">
      <c r="B303" s="1">
        <v>6</v>
      </c>
      <c r="C303" s="2"/>
      <c r="D303" s="2"/>
      <c r="E303" s="2"/>
      <c r="F303" s="3"/>
      <c r="G303" s="4"/>
      <c r="H303" s="5"/>
      <c r="I303" s="6"/>
      <c r="J303" s="5"/>
      <c r="K303" s="7"/>
      <c r="L303" s="5"/>
      <c r="M303" s="8">
        <f>B303</f>
        <v>6</v>
      </c>
    </row>
    <row r="304" spans="2:13" s="11" customFormat="1" ht="15" customHeight="1" x14ac:dyDescent="0.2">
      <c r="B304" s="10" t="s">
        <v>0</v>
      </c>
      <c r="C304" s="10"/>
      <c r="D304" s="10"/>
      <c r="E304" s="10"/>
      <c r="F304" s="10"/>
      <c r="G304" s="10"/>
      <c r="H304" s="10" t="s">
        <v>1</v>
      </c>
      <c r="I304" s="10"/>
      <c r="J304" s="10"/>
      <c r="K304" s="10"/>
      <c r="L304" s="10"/>
      <c r="M304" s="10"/>
    </row>
    <row r="305" spans="2:13" s="18" customFormat="1" ht="15" customHeight="1" thickBot="1" x14ac:dyDescent="0.25">
      <c r="B305" s="8"/>
      <c r="C305" s="12"/>
      <c r="D305" s="12"/>
      <c r="E305" s="12"/>
      <c r="F305" s="13"/>
      <c r="G305" s="14"/>
      <c r="H305" s="15"/>
      <c r="I305" s="16"/>
      <c r="J305" s="15"/>
      <c r="K305" s="17"/>
      <c r="L305" s="15"/>
      <c r="M305" s="12"/>
    </row>
    <row r="306" spans="2:13" s="18" customFormat="1" ht="15" customHeight="1" x14ac:dyDescent="0.2">
      <c r="B306" s="19" t="s">
        <v>2</v>
      </c>
      <c r="C306" s="20"/>
      <c r="D306" s="20"/>
      <c r="E306" s="20"/>
      <c r="F306" s="21"/>
      <c r="G306" s="22" t="s">
        <v>3</v>
      </c>
      <c r="H306" s="23" t="s">
        <v>4</v>
      </c>
      <c r="I306" s="24" t="s">
        <v>5</v>
      </c>
      <c r="J306" s="25" t="s">
        <v>6</v>
      </c>
      <c r="K306" s="26" t="s">
        <v>7</v>
      </c>
      <c r="L306" s="27" t="s">
        <v>8</v>
      </c>
      <c r="M306" s="28"/>
    </row>
    <row r="307" spans="2:13" s="12" customFormat="1" ht="15" customHeight="1" x14ac:dyDescent="0.2">
      <c r="B307" s="29" t="s">
        <v>9</v>
      </c>
      <c r="C307" s="30" t="s">
        <v>10</v>
      </c>
      <c r="D307" s="31"/>
      <c r="E307" s="32"/>
      <c r="F307" s="33" t="s">
        <v>11</v>
      </c>
      <c r="G307" s="34" t="s">
        <v>12</v>
      </c>
      <c r="H307" s="35" t="s">
        <v>13</v>
      </c>
      <c r="I307" s="36" t="s">
        <v>14</v>
      </c>
      <c r="J307" s="37" t="s">
        <v>7</v>
      </c>
      <c r="K307" s="38" t="s">
        <v>15</v>
      </c>
      <c r="L307" s="39" t="s">
        <v>16</v>
      </c>
      <c r="M307" s="40" t="s">
        <v>17</v>
      </c>
    </row>
    <row r="308" spans="2:13" s="12" customFormat="1" ht="15" customHeight="1" x14ac:dyDescent="0.2">
      <c r="B308" s="41" t="s">
        <v>18</v>
      </c>
      <c r="C308" s="42" t="s">
        <v>19</v>
      </c>
      <c r="D308" s="43"/>
      <c r="E308" s="44"/>
      <c r="F308" s="33"/>
      <c r="G308" s="34" t="s">
        <v>20</v>
      </c>
      <c r="H308" s="35" t="s">
        <v>21</v>
      </c>
      <c r="I308" s="36" t="s">
        <v>22</v>
      </c>
      <c r="J308" s="37" t="s">
        <v>23</v>
      </c>
      <c r="K308" s="38" t="s">
        <v>24</v>
      </c>
      <c r="L308" s="39" t="s">
        <v>25</v>
      </c>
      <c r="M308" s="45" t="s">
        <v>26</v>
      </c>
    </row>
    <row r="309" spans="2:13" s="18" customFormat="1" ht="15" customHeight="1" x14ac:dyDescent="0.2">
      <c r="B309" s="46"/>
      <c r="C309" s="47" t="s">
        <v>27</v>
      </c>
      <c r="D309" s="47" t="s">
        <v>28</v>
      </c>
      <c r="E309" s="48" t="s">
        <v>29</v>
      </c>
      <c r="F309" s="49" t="s">
        <v>30</v>
      </c>
      <c r="G309" s="34" t="s">
        <v>31</v>
      </c>
      <c r="H309" s="35" t="s">
        <v>32</v>
      </c>
      <c r="I309" s="36" t="s">
        <v>33</v>
      </c>
      <c r="J309" s="37" t="s">
        <v>34</v>
      </c>
      <c r="K309" s="38" t="s">
        <v>35</v>
      </c>
      <c r="L309" s="39" t="s">
        <v>36</v>
      </c>
      <c r="M309" s="45"/>
    </row>
    <row r="310" spans="2:13" s="18" customFormat="1" ht="15" customHeight="1" x14ac:dyDescent="0.2">
      <c r="B310" s="46"/>
      <c r="C310" s="50" t="s">
        <v>37</v>
      </c>
      <c r="D310" s="50" t="s">
        <v>38</v>
      </c>
      <c r="E310" s="51" t="s">
        <v>39</v>
      </c>
      <c r="F310" s="49"/>
      <c r="G310" s="34"/>
      <c r="H310" s="52" t="s">
        <v>40</v>
      </c>
      <c r="I310" s="36" t="s">
        <v>41</v>
      </c>
      <c r="J310" s="37" t="s">
        <v>42</v>
      </c>
      <c r="K310" s="38" t="s">
        <v>43</v>
      </c>
      <c r="L310" s="39"/>
      <c r="M310" s="45"/>
    </row>
    <row r="311" spans="2:13" s="18" customFormat="1" ht="15" customHeight="1" x14ac:dyDescent="0.2">
      <c r="B311" s="46"/>
      <c r="C311" s="50"/>
      <c r="D311" s="50"/>
      <c r="E311" s="13"/>
      <c r="F311" s="53"/>
      <c r="G311" s="34"/>
      <c r="H311" s="52" t="s">
        <v>44</v>
      </c>
      <c r="I311" s="36" t="s">
        <v>45</v>
      </c>
      <c r="J311" s="37" t="s">
        <v>46</v>
      </c>
      <c r="K311" s="38"/>
      <c r="L311" s="39"/>
      <c r="M311" s="45"/>
    </row>
    <row r="312" spans="2:13" s="18" customFormat="1" ht="15" customHeight="1" x14ac:dyDescent="0.2">
      <c r="B312" s="54"/>
      <c r="C312" s="55"/>
      <c r="D312" s="55"/>
      <c r="E312" s="56"/>
      <c r="F312" s="53"/>
      <c r="G312" s="34"/>
      <c r="H312" s="52" t="s">
        <v>47</v>
      </c>
      <c r="I312" s="36" t="s">
        <v>48</v>
      </c>
      <c r="J312" s="37"/>
      <c r="K312" s="38"/>
      <c r="L312" s="39"/>
      <c r="M312" s="45"/>
    </row>
    <row r="313" spans="2:13" s="18" customFormat="1" ht="15" customHeight="1" x14ac:dyDescent="0.2">
      <c r="B313" s="54"/>
      <c r="C313" s="55"/>
      <c r="D313" s="55"/>
      <c r="E313" s="56"/>
      <c r="F313" s="53"/>
      <c r="G313" s="34"/>
      <c r="H313" s="52" t="s">
        <v>49</v>
      </c>
      <c r="I313" s="36" t="s">
        <v>50</v>
      </c>
      <c r="J313" s="37"/>
      <c r="K313" s="38"/>
      <c r="L313" s="39"/>
      <c r="M313" s="45"/>
    </row>
    <row r="314" spans="2:13" s="18" customFormat="1" ht="15" customHeight="1" x14ac:dyDescent="0.2">
      <c r="B314" s="54"/>
      <c r="C314" s="55"/>
      <c r="D314" s="55"/>
      <c r="E314" s="56"/>
      <c r="F314" s="53"/>
      <c r="G314" s="34"/>
      <c r="H314" s="52" t="s">
        <v>51</v>
      </c>
      <c r="I314" s="36" t="s">
        <v>52</v>
      </c>
      <c r="J314" s="37"/>
      <c r="K314" s="38"/>
      <c r="L314" s="39"/>
      <c r="M314" s="45"/>
    </row>
    <row r="315" spans="2:13" s="18" customFormat="1" ht="15" customHeight="1" x14ac:dyDescent="0.2">
      <c r="B315" s="54"/>
      <c r="C315" s="55"/>
      <c r="D315" s="55"/>
      <c r="E315" s="56"/>
      <c r="F315" s="53"/>
      <c r="G315" s="34"/>
      <c r="H315" s="52" t="s">
        <v>53</v>
      </c>
      <c r="I315" s="36" t="s">
        <v>54</v>
      </c>
      <c r="J315" s="37"/>
      <c r="K315" s="38"/>
      <c r="L315" s="39"/>
      <c r="M315" s="45"/>
    </row>
    <row r="316" spans="2:13" s="18" customFormat="1" ht="15" customHeight="1" thickBot="1" x14ac:dyDescent="0.25">
      <c r="B316" s="57">
        <v>2</v>
      </c>
      <c r="C316" s="58">
        <v>3</v>
      </c>
      <c r="D316" s="58">
        <v>4</v>
      </c>
      <c r="E316" s="59">
        <v>5</v>
      </c>
      <c r="F316" s="60">
        <v>6</v>
      </c>
      <c r="G316" s="61">
        <v>7</v>
      </c>
      <c r="H316" s="62">
        <v>8</v>
      </c>
      <c r="I316" s="63">
        <v>9</v>
      </c>
      <c r="J316" s="60">
        <v>10</v>
      </c>
      <c r="K316" s="64">
        <v>11</v>
      </c>
      <c r="L316" s="60">
        <v>12</v>
      </c>
      <c r="M316" s="65">
        <v>13</v>
      </c>
    </row>
    <row r="317" spans="2:13" s="18" customFormat="1" ht="15" customHeight="1" thickTop="1" x14ac:dyDescent="0.2">
      <c r="B317" s="66"/>
      <c r="C317" s="67"/>
      <c r="D317" s="67"/>
      <c r="E317" s="68"/>
      <c r="F317" s="69"/>
      <c r="G317" s="180"/>
      <c r="H317" s="181"/>
      <c r="I317" s="72"/>
      <c r="J317" s="182"/>
      <c r="K317" s="183"/>
      <c r="L317" s="182"/>
      <c r="M317" s="184"/>
    </row>
    <row r="318" spans="2:13" s="18" customFormat="1" ht="20.100000000000001" customHeight="1" x14ac:dyDescent="0.2">
      <c r="B318" s="76"/>
      <c r="C318" s="77"/>
      <c r="D318" s="77"/>
      <c r="E318" s="78"/>
      <c r="F318" s="200" t="s">
        <v>150</v>
      </c>
      <c r="G318" s="201">
        <f t="shared" ref="G318:L318" si="17">G300</f>
        <v>20000</v>
      </c>
      <c r="H318" s="202">
        <f t="shared" si="17"/>
        <v>0</v>
      </c>
      <c r="I318" s="203">
        <f t="shared" si="17"/>
        <v>105543</v>
      </c>
      <c r="J318" s="202">
        <f t="shared" si="17"/>
        <v>0</v>
      </c>
      <c r="K318" s="204">
        <f t="shared" si="17"/>
        <v>13918</v>
      </c>
      <c r="L318" s="202">
        <f t="shared" si="17"/>
        <v>0</v>
      </c>
      <c r="M318" s="205"/>
    </row>
    <row r="319" spans="2:13" s="18" customFormat="1" ht="14.25" customHeight="1" x14ac:dyDescent="0.2">
      <c r="B319" s="76"/>
      <c r="C319" s="77"/>
      <c r="D319" s="77"/>
      <c r="E319" s="78"/>
      <c r="F319" s="49"/>
      <c r="G319" s="80"/>
      <c r="H319" s="81"/>
      <c r="I319" s="82"/>
      <c r="J319" s="83"/>
      <c r="K319" s="84"/>
      <c r="L319" s="83"/>
      <c r="M319" s="85"/>
    </row>
    <row r="320" spans="2:13" s="18" customFormat="1" ht="20.100000000000001" customHeight="1" x14ac:dyDescent="0.2">
      <c r="B320" s="88"/>
      <c r="C320" s="187"/>
      <c r="D320" s="187"/>
      <c r="E320" s="101"/>
      <c r="F320" s="100" t="s">
        <v>151</v>
      </c>
      <c r="G320" s="92"/>
      <c r="H320" s="93"/>
      <c r="I320" s="94"/>
      <c r="J320" s="95"/>
      <c r="K320" s="96"/>
      <c r="L320" s="95"/>
      <c r="M320" s="97"/>
    </row>
    <row r="321" spans="2:13" s="18" customFormat="1" ht="20.100000000000001" customHeight="1" x14ac:dyDescent="0.2">
      <c r="B321" s="88"/>
      <c r="C321" s="187"/>
      <c r="D321" s="187"/>
      <c r="E321" s="101"/>
      <c r="F321" s="100" t="s">
        <v>152</v>
      </c>
      <c r="G321" s="92"/>
      <c r="H321" s="93"/>
      <c r="I321" s="94"/>
      <c r="J321" s="95"/>
      <c r="K321" s="96"/>
      <c r="L321" s="95"/>
      <c r="M321" s="97"/>
    </row>
    <row r="322" spans="2:13" s="18" customFormat="1" ht="20.100000000000001" customHeight="1" x14ac:dyDescent="0.2">
      <c r="B322" s="88">
        <v>5923</v>
      </c>
      <c r="C322" s="187"/>
      <c r="D322" s="187"/>
      <c r="E322" s="101">
        <v>36</v>
      </c>
      <c r="F322" s="102" t="s">
        <v>153</v>
      </c>
      <c r="G322" s="103"/>
      <c r="H322" s="104"/>
      <c r="I322" s="94"/>
      <c r="J322" s="95"/>
      <c r="K322" s="96"/>
      <c r="L322" s="95"/>
      <c r="M322" s="97"/>
    </row>
    <row r="323" spans="2:13" s="18" customFormat="1" ht="25.5" customHeight="1" x14ac:dyDescent="0.2">
      <c r="B323" s="88"/>
      <c r="C323" s="187"/>
      <c r="D323" s="187"/>
      <c r="E323" s="90"/>
      <c r="F323" s="102" t="s">
        <v>154</v>
      </c>
      <c r="G323" s="92">
        <v>100000</v>
      </c>
      <c r="H323" s="93"/>
      <c r="I323" s="94">
        <v>314590.08000000002</v>
      </c>
      <c r="J323" s="95"/>
      <c r="K323" s="96">
        <v>7885.57</v>
      </c>
      <c r="L323" s="95"/>
      <c r="M323" s="97"/>
    </row>
    <row r="324" spans="2:13" s="18" customFormat="1" ht="12.75" customHeight="1" x14ac:dyDescent="0.2">
      <c r="B324" s="88"/>
      <c r="C324" s="187"/>
      <c r="D324" s="187"/>
      <c r="E324" s="90"/>
      <c r="F324" s="102"/>
      <c r="G324" s="92"/>
      <c r="H324" s="93"/>
      <c r="I324" s="94"/>
      <c r="J324" s="95"/>
      <c r="K324" s="96"/>
      <c r="L324" s="95"/>
      <c r="M324" s="97"/>
    </row>
    <row r="325" spans="2:13" s="165" customFormat="1" ht="20.100000000000001" customHeight="1" x14ac:dyDescent="0.2">
      <c r="B325" s="206"/>
      <c r="C325" s="207"/>
      <c r="D325" s="207"/>
      <c r="E325" s="208"/>
      <c r="F325" s="162" t="s">
        <v>155</v>
      </c>
      <c r="G325" s="80"/>
      <c r="H325" s="81"/>
      <c r="I325" s="82"/>
      <c r="J325" s="83"/>
      <c r="K325" s="84"/>
      <c r="L325" s="83"/>
      <c r="M325" s="85"/>
    </row>
    <row r="326" spans="2:13" s="165" customFormat="1" ht="20.100000000000001" customHeight="1" x14ac:dyDescent="0.2">
      <c r="B326" s="158">
        <v>5178</v>
      </c>
      <c r="C326" s="195"/>
      <c r="D326" s="195"/>
      <c r="E326" s="161">
        <v>37</v>
      </c>
      <c r="F326" s="162" t="s">
        <v>156</v>
      </c>
      <c r="G326" s="92"/>
      <c r="H326" s="209"/>
      <c r="I326" s="94"/>
      <c r="J326" s="163"/>
      <c r="K326" s="96">
        <v>2980</v>
      </c>
      <c r="L326" s="163"/>
      <c r="M326" s="196"/>
    </row>
    <row r="327" spans="2:13" s="165" customFormat="1" ht="14.25" customHeight="1" x14ac:dyDescent="0.2">
      <c r="B327" s="158"/>
      <c r="C327" s="195"/>
      <c r="D327" s="195"/>
      <c r="E327" s="161"/>
      <c r="F327" s="162"/>
      <c r="G327" s="92"/>
      <c r="H327" s="209"/>
      <c r="I327" s="94"/>
      <c r="J327" s="163"/>
      <c r="K327" s="96"/>
      <c r="L327" s="163"/>
      <c r="M327" s="164"/>
    </row>
    <row r="328" spans="2:13" s="18" customFormat="1" ht="20.100000000000001" customHeight="1" x14ac:dyDescent="0.2">
      <c r="B328" s="88"/>
      <c r="C328" s="89"/>
      <c r="D328" s="89"/>
      <c r="E328" s="90"/>
      <c r="F328" s="132" t="s">
        <v>157</v>
      </c>
      <c r="G328" s="133">
        <f t="shared" ref="G328:L328" si="18">G277+G280+G286+G289+G292+G295+G298+G323+G326</f>
        <v>120000</v>
      </c>
      <c r="H328" s="133">
        <f t="shared" si="18"/>
        <v>0</v>
      </c>
      <c r="I328" s="133">
        <f t="shared" si="18"/>
        <v>420133.08</v>
      </c>
      <c r="J328" s="133">
        <f t="shared" si="18"/>
        <v>0</v>
      </c>
      <c r="K328" s="133">
        <f t="shared" si="18"/>
        <v>24783.57</v>
      </c>
      <c r="L328" s="133">
        <f t="shared" si="18"/>
        <v>0</v>
      </c>
      <c r="M328" s="97"/>
    </row>
    <row r="329" spans="2:13" s="18" customFormat="1" ht="15" customHeight="1" x14ac:dyDescent="0.2">
      <c r="B329" s="88"/>
      <c r="C329" s="89"/>
      <c r="D329" s="89"/>
      <c r="E329" s="90"/>
      <c r="F329" s="53"/>
      <c r="G329" s="92"/>
      <c r="H329" s="93"/>
      <c r="I329" s="94"/>
      <c r="J329" s="95"/>
      <c r="K329" s="96"/>
      <c r="L329" s="95"/>
      <c r="M329" s="97"/>
    </row>
    <row r="330" spans="2:13" s="18" customFormat="1" ht="20.100000000000001" customHeight="1" x14ac:dyDescent="0.2">
      <c r="B330" s="88"/>
      <c r="C330" s="89"/>
      <c r="D330" s="89"/>
      <c r="E330" s="90"/>
      <c r="F330" s="98" t="s">
        <v>158</v>
      </c>
      <c r="G330" s="92"/>
      <c r="H330" s="93"/>
      <c r="I330" s="94"/>
      <c r="J330" s="95"/>
      <c r="K330" s="96"/>
      <c r="L330" s="95"/>
      <c r="M330" s="97"/>
    </row>
    <row r="331" spans="2:13" s="18" customFormat="1" ht="20.100000000000001" customHeight="1" x14ac:dyDescent="0.2">
      <c r="B331" s="88"/>
      <c r="C331" s="89"/>
      <c r="D331" s="89">
        <v>20</v>
      </c>
      <c r="E331" s="90"/>
      <c r="F331" s="99" t="s">
        <v>159</v>
      </c>
      <c r="G331" s="92"/>
      <c r="H331" s="93"/>
      <c r="I331" s="94"/>
      <c r="J331" s="95"/>
      <c r="K331" s="96"/>
      <c r="L331" s="95"/>
      <c r="M331" s="97"/>
    </row>
    <row r="332" spans="2:13" s="18" customFormat="1" ht="10.5" customHeight="1" x14ac:dyDescent="0.2">
      <c r="B332" s="88"/>
      <c r="C332" s="89"/>
      <c r="D332" s="89"/>
      <c r="E332" s="90"/>
      <c r="F332" s="99"/>
      <c r="G332" s="92"/>
      <c r="H332" s="93"/>
      <c r="I332" s="94"/>
      <c r="J332" s="95"/>
      <c r="K332" s="96"/>
      <c r="L332" s="95"/>
      <c r="M332" s="97"/>
    </row>
    <row r="333" spans="2:13" s="18" customFormat="1" ht="20.100000000000001" customHeight="1" x14ac:dyDescent="0.2">
      <c r="B333" s="88"/>
      <c r="C333" s="89"/>
      <c r="D333" s="89"/>
      <c r="E333" s="90"/>
      <c r="F333" s="33" t="s">
        <v>99</v>
      </c>
      <c r="G333" s="92"/>
      <c r="H333" s="93"/>
      <c r="I333" s="94"/>
      <c r="J333" s="95"/>
      <c r="K333" s="96"/>
      <c r="L333" s="95"/>
      <c r="M333" s="97"/>
    </row>
    <row r="334" spans="2:13" s="18" customFormat="1" ht="20.100000000000001" customHeight="1" x14ac:dyDescent="0.2">
      <c r="B334" s="88"/>
      <c r="C334" s="89"/>
      <c r="D334" s="89"/>
      <c r="E334" s="90">
        <v>10</v>
      </c>
      <c r="F334" s="49" t="s">
        <v>63</v>
      </c>
      <c r="G334" s="92"/>
      <c r="H334" s="93"/>
      <c r="I334" s="94"/>
      <c r="J334" s="95"/>
      <c r="K334" s="96"/>
      <c r="L334" s="95"/>
      <c r="M334" s="97"/>
    </row>
    <row r="335" spans="2:13" s="18" customFormat="1" ht="13.5" customHeight="1" x14ac:dyDescent="0.2">
      <c r="B335" s="88"/>
      <c r="C335" s="89"/>
      <c r="D335" s="89"/>
      <c r="E335" s="90"/>
      <c r="F335" s="49"/>
      <c r="G335" s="92"/>
      <c r="H335" s="93"/>
      <c r="I335" s="94"/>
      <c r="J335" s="95"/>
      <c r="K335" s="96"/>
      <c r="L335" s="95"/>
      <c r="M335" s="97"/>
    </row>
    <row r="336" spans="2:13" s="18" customFormat="1" ht="20.100000000000001" customHeight="1" x14ac:dyDescent="0.2">
      <c r="B336" s="88"/>
      <c r="C336" s="89"/>
      <c r="D336" s="89"/>
      <c r="E336" s="90"/>
      <c r="F336" s="100" t="s">
        <v>160</v>
      </c>
      <c r="G336" s="92"/>
      <c r="H336" s="93"/>
      <c r="I336" s="94"/>
      <c r="J336" s="95"/>
      <c r="K336" s="96"/>
      <c r="L336" s="95"/>
      <c r="M336" s="97"/>
    </row>
    <row r="337" spans="2:13" s="18" customFormat="1" ht="20.100000000000001" customHeight="1" x14ac:dyDescent="0.2">
      <c r="B337" s="88">
        <v>461</v>
      </c>
      <c r="C337" s="89"/>
      <c r="D337" s="89"/>
      <c r="E337" s="101">
        <v>11</v>
      </c>
      <c r="F337" s="102" t="s">
        <v>161</v>
      </c>
      <c r="G337" s="103">
        <v>150000</v>
      </c>
      <c r="H337" s="104"/>
      <c r="I337" s="94">
        <v>311282.07</v>
      </c>
      <c r="J337" s="95"/>
      <c r="K337" s="96">
        <v>50872.32</v>
      </c>
      <c r="L337" s="95"/>
      <c r="M337" s="97"/>
    </row>
    <row r="338" spans="2:13" s="18" customFormat="1" ht="20.100000000000001" customHeight="1" x14ac:dyDescent="0.2">
      <c r="B338" s="88"/>
      <c r="C338" s="89"/>
      <c r="D338" s="89"/>
      <c r="E338" s="101"/>
      <c r="F338" s="102"/>
      <c r="G338" s="103"/>
      <c r="H338" s="104"/>
      <c r="I338" s="94"/>
      <c r="J338" s="95"/>
      <c r="K338" s="96"/>
      <c r="L338" s="95"/>
      <c r="M338" s="97"/>
    </row>
    <row r="339" spans="2:13" s="18" customFormat="1" ht="20.100000000000001" customHeight="1" x14ac:dyDescent="0.2">
      <c r="B339" s="88"/>
      <c r="C339" s="89"/>
      <c r="D339" s="89"/>
      <c r="E339" s="101"/>
      <c r="F339" s="33" t="s">
        <v>66</v>
      </c>
      <c r="G339" s="92"/>
      <c r="H339" s="93"/>
      <c r="I339" s="94"/>
      <c r="J339" s="95"/>
      <c r="K339" s="96"/>
      <c r="L339" s="95"/>
      <c r="M339" s="97"/>
    </row>
    <row r="340" spans="2:13" s="18" customFormat="1" ht="20.100000000000001" customHeight="1" x14ac:dyDescent="0.2">
      <c r="B340" s="88"/>
      <c r="C340" s="89"/>
      <c r="D340" s="89"/>
      <c r="E340" s="90">
        <v>30</v>
      </c>
      <c r="F340" s="49" t="s">
        <v>67</v>
      </c>
      <c r="G340" s="92"/>
      <c r="H340" s="93"/>
      <c r="I340" s="94"/>
      <c r="J340" s="95"/>
      <c r="K340" s="96"/>
      <c r="L340" s="95"/>
      <c r="M340" s="97"/>
    </row>
    <row r="341" spans="2:13" s="18" customFormat="1" ht="20.100000000000001" customHeight="1" x14ac:dyDescent="0.2">
      <c r="B341" s="88"/>
      <c r="C341" s="89"/>
      <c r="D341" s="89"/>
      <c r="E341" s="90"/>
      <c r="F341" s="105"/>
      <c r="G341" s="92"/>
      <c r="H341" s="93"/>
      <c r="I341" s="94"/>
      <c r="J341" s="95"/>
      <c r="K341" s="96"/>
      <c r="L341" s="95"/>
      <c r="M341" s="97"/>
    </row>
    <row r="342" spans="2:13" s="18" customFormat="1" ht="20.100000000000001" customHeight="1" x14ac:dyDescent="0.2">
      <c r="B342" s="88"/>
      <c r="C342" s="89"/>
      <c r="D342" s="89"/>
      <c r="E342" s="90"/>
      <c r="F342" s="100" t="s">
        <v>162</v>
      </c>
      <c r="G342" s="92"/>
      <c r="H342" s="93"/>
      <c r="I342" s="94"/>
      <c r="J342" s="95"/>
      <c r="K342" s="96"/>
      <c r="L342" s="95"/>
      <c r="M342" s="97"/>
    </row>
    <row r="343" spans="2:13" s="18" customFormat="1" ht="20.100000000000001" customHeight="1" x14ac:dyDescent="0.2">
      <c r="B343" s="88">
        <v>5163</v>
      </c>
      <c r="C343" s="89"/>
      <c r="D343" s="89"/>
      <c r="E343" s="101">
        <v>31</v>
      </c>
      <c r="F343" s="102" t="s">
        <v>163</v>
      </c>
      <c r="G343" s="103"/>
      <c r="H343" s="104"/>
      <c r="I343" s="94"/>
      <c r="J343" s="95"/>
      <c r="K343" s="96"/>
      <c r="L343" s="95"/>
      <c r="M343" s="97"/>
    </row>
    <row r="344" spans="2:13" s="18" customFormat="1" ht="19.5" customHeight="1" x14ac:dyDescent="0.2">
      <c r="B344" s="88"/>
      <c r="C344" s="89"/>
      <c r="D344" s="89"/>
      <c r="E344" s="101"/>
      <c r="F344" s="102"/>
      <c r="G344" s="92"/>
      <c r="H344" s="93"/>
      <c r="I344" s="94"/>
      <c r="J344" s="95"/>
      <c r="K344" s="96"/>
      <c r="L344" s="95"/>
      <c r="M344" s="97"/>
    </row>
    <row r="345" spans="2:13" s="18" customFormat="1" ht="20.100000000000001" customHeight="1" x14ac:dyDescent="0.2">
      <c r="B345" s="88"/>
      <c r="C345" s="89"/>
      <c r="D345" s="89"/>
      <c r="E345" s="101"/>
      <c r="F345" s="100" t="s">
        <v>164</v>
      </c>
      <c r="G345" s="92"/>
      <c r="H345" s="93"/>
      <c r="I345" s="94"/>
      <c r="J345" s="95"/>
      <c r="K345" s="96"/>
      <c r="L345" s="95"/>
      <c r="M345" s="97"/>
    </row>
    <row r="346" spans="2:13" s="18" customFormat="1" ht="20.100000000000001" customHeight="1" x14ac:dyDescent="0.2">
      <c r="B346" s="88">
        <v>5161</v>
      </c>
      <c r="C346" s="89"/>
      <c r="D346" s="89"/>
      <c r="E346" s="101">
        <v>32</v>
      </c>
      <c r="F346" s="102" t="s">
        <v>165</v>
      </c>
      <c r="G346" s="103"/>
      <c r="H346" s="104"/>
      <c r="I346" s="94"/>
      <c r="J346" s="95"/>
      <c r="K346" s="96"/>
      <c r="L346" s="95"/>
      <c r="M346" s="97"/>
    </row>
    <row r="347" spans="2:13" s="18" customFormat="1" ht="14.25" customHeight="1" x14ac:dyDescent="0.2">
      <c r="B347" s="88"/>
      <c r="C347" s="89"/>
      <c r="D347" s="89"/>
      <c r="E347" s="101"/>
      <c r="F347" s="102"/>
      <c r="G347" s="92"/>
      <c r="H347" s="93"/>
      <c r="I347" s="94"/>
      <c r="J347" s="95"/>
      <c r="K347" s="96"/>
      <c r="L347" s="95"/>
      <c r="M347" s="97"/>
    </row>
    <row r="348" spans="2:13" s="18" customFormat="1" ht="20.100000000000001" customHeight="1" x14ac:dyDescent="0.2">
      <c r="B348" s="88"/>
      <c r="C348" s="89"/>
      <c r="D348" s="89"/>
      <c r="E348" s="101"/>
      <c r="F348" s="100" t="s">
        <v>166</v>
      </c>
      <c r="G348" s="92"/>
      <c r="H348" s="93"/>
      <c r="I348" s="94"/>
      <c r="J348" s="95"/>
      <c r="K348" s="96"/>
      <c r="L348" s="95"/>
      <c r="M348" s="97"/>
    </row>
    <row r="349" spans="2:13" s="18" customFormat="1" ht="20.100000000000001" customHeight="1" x14ac:dyDescent="0.2">
      <c r="B349" s="88">
        <v>5162</v>
      </c>
      <c r="C349" s="89"/>
      <c r="D349" s="89"/>
      <c r="E349" s="101">
        <v>33</v>
      </c>
      <c r="F349" s="102" t="s">
        <v>167</v>
      </c>
      <c r="G349" s="103"/>
      <c r="H349" s="104"/>
      <c r="I349" s="94"/>
      <c r="J349" s="95"/>
      <c r="K349" s="96"/>
      <c r="L349" s="95"/>
      <c r="M349" s="97"/>
    </row>
    <row r="350" spans="2:13" s="18" customFormat="1" ht="14.25" customHeight="1" x14ac:dyDescent="0.2">
      <c r="B350" s="88"/>
      <c r="C350" s="89"/>
      <c r="D350" s="89"/>
      <c r="E350" s="101"/>
      <c r="F350" s="102"/>
      <c r="G350" s="103"/>
      <c r="H350" s="104"/>
      <c r="I350" s="94"/>
      <c r="J350" s="95"/>
      <c r="K350" s="96"/>
      <c r="L350" s="95"/>
      <c r="M350" s="97"/>
    </row>
    <row r="351" spans="2:13" s="18" customFormat="1" ht="20.100000000000001" customHeight="1" x14ac:dyDescent="0.2">
      <c r="B351" s="88"/>
      <c r="C351" s="89"/>
      <c r="D351" s="89"/>
      <c r="E351" s="101"/>
      <c r="F351" s="100" t="s">
        <v>168</v>
      </c>
      <c r="G351" s="92"/>
      <c r="H351" s="93"/>
      <c r="I351" s="94"/>
      <c r="J351" s="95"/>
      <c r="K351" s="96"/>
      <c r="L351" s="95"/>
      <c r="M351" s="97"/>
    </row>
    <row r="352" spans="2:13" s="18" customFormat="1" ht="20.100000000000001" customHeight="1" x14ac:dyDescent="0.2">
      <c r="B352" s="88">
        <v>5164</v>
      </c>
      <c r="C352" s="89"/>
      <c r="D352" s="89"/>
      <c r="E352" s="101">
        <v>34</v>
      </c>
      <c r="F352" s="102" t="s">
        <v>169</v>
      </c>
      <c r="G352" s="103"/>
      <c r="H352" s="104"/>
      <c r="I352" s="94"/>
      <c r="J352" s="95"/>
      <c r="K352" s="96"/>
      <c r="L352" s="95"/>
      <c r="M352" s="97"/>
    </row>
    <row r="353" spans="2:13" s="18" customFormat="1" ht="20.100000000000001" customHeight="1" x14ac:dyDescent="0.2">
      <c r="B353" s="88"/>
      <c r="C353" s="89"/>
      <c r="D353" s="89"/>
      <c r="E353" s="101"/>
      <c r="F353" s="102"/>
      <c r="G353" s="103"/>
      <c r="H353" s="104"/>
      <c r="I353" s="94"/>
      <c r="J353" s="95"/>
      <c r="K353" s="96"/>
      <c r="L353" s="95"/>
      <c r="M353" s="97"/>
    </row>
    <row r="354" spans="2:13" s="18" customFormat="1" ht="20.100000000000001" customHeight="1" x14ac:dyDescent="0.2">
      <c r="B354" s="88"/>
      <c r="C354" s="89"/>
      <c r="D354" s="89"/>
      <c r="E354" s="90"/>
      <c r="F354" s="188" t="s">
        <v>170</v>
      </c>
      <c r="G354" s="189">
        <f t="shared" ref="G354:L354" si="19">G337+G343+G346+G349+G352</f>
        <v>150000</v>
      </c>
      <c r="H354" s="189">
        <f t="shared" si="19"/>
        <v>0</v>
      </c>
      <c r="I354" s="189">
        <f t="shared" si="19"/>
        <v>311282.07</v>
      </c>
      <c r="J354" s="189">
        <f t="shared" si="19"/>
        <v>0</v>
      </c>
      <c r="K354" s="189">
        <f t="shared" si="19"/>
        <v>50872.32</v>
      </c>
      <c r="L354" s="189">
        <f t="shared" si="19"/>
        <v>0</v>
      </c>
      <c r="M354" s="134"/>
    </row>
    <row r="355" spans="2:13" s="18" customFormat="1" ht="9.75" customHeight="1" thickBot="1" x14ac:dyDescent="0.25">
      <c r="B355" s="76"/>
      <c r="C355" s="77"/>
      <c r="D355" s="77"/>
      <c r="E355" s="210"/>
      <c r="F355" s="211"/>
      <c r="G355" s="212"/>
      <c r="H355" s="83"/>
      <c r="I355" s="82"/>
      <c r="J355" s="213"/>
      <c r="K355" s="84"/>
      <c r="L355" s="213"/>
      <c r="M355" s="205"/>
    </row>
    <row r="356" spans="2:13" s="18" customFormat="1" ht="20.100000000000001" customHeight="1" x14ac:dyDescent="0.2">
      <c r="B356" s="88"/>
      <c r="C356" s="89"/>
      <c r="D356" s="89"/>
      <c r="E356" s="114"/>
      <c r="F356" s="115" t="s">
        <v>171</v>
      </c>
      <c r="G356" s="138">
        <f t="shared" ref="G356:L356" si="20">G318+G323+G326+G337+G343+G346+G349+G352</f>
        <v>270000</v>
      </c>
      <c r="H356" s="214">
        <f t="shared" si="20"/>
        <v>0</v>
      </c>
      <c r="I356" s="215">
        <f t="shared" si="20"/>
        <v>731415.15</v>
      </c>
      <c r="J356" s="214">
        <f t="shared" si="20"/>
        <v>0</v>
      </c>
      <c r="K356" s="216">
        <f t="shared" si="20"/>
        <v>75655.89</v>
      </c>
      <c r="L356" s="214">
        <f t="shared" si="20"/>
        <v>0</v>
      </c>
      <c r="M356" s="134"/>
    </row>
    <row r="357" spans="2:13" s="18" customFormat="1" ht="20.100000000000001" customHeight="1" thickBot="1" x14ac:dyDescent="0.25">
      <c r="B357" s="118"/>
      <c r="C357" s="119"/>
      <c r="D357" s="119"/>
      <c r="E357" s="120"/>
      <c r="F357" s="121" t="s">
        <v>78</v>
      </c>
      <c r="G357" s="139"/>
      <c r="H357" s="125"/>
      <c r="I357" s="124"/>
      <c r="J357" s="125"/>
      <c r="K357" s="126"/>
      <c r="L357" s="125"/>
      <c r="M357" s="141"/>
    </row>
    <row r="358" spans="2:13" ht="15" customHeight="1" x14ac:dyDescent="0.15">
      <c r="B358" s="1">
        <v>7</v>
      </c>
      <c r="C358" s="2"/>
      <c r="D358" s="2"/>
      <c r="E358" s="2"/>
      <c r="F358" s="3"/>
      <c r="G358" s="4"/>
      <c r="H358" s="5"/>
      <c r="I358" s="6"/>
      <c r="J358" s="5"/>
      <c r="K358" s="7"/>
      <c r="L358" s="5"/>
      <c r="M358" s="8">
        <f>B358</f>
        <v>7</v>
      </c>
    </row>
    <row r="359" spans="2:13" s="11" customFormat="1" ht="15" customHeight="1" x14ac:dyDescent="0.2">
      <c r="B359" s="10" t="s">
        <v>0</v>
      </c>
      <c r="C359" s="10"/>
      <c r="D359" s="10"/>
      <c r="E359" s="10"/>
      <c r="F359" s="10"/>
      <c r="G359" s="10"/>
      <c r="H359" s="10" t="s">
        <v>1</v>
      </c>
      <c r="I359" s="10"/>
      <c r="J359" s="10"/>
      <c r="K359" s="10"/>
      <c r="L359" s="10"/>
      <c r="M359" s="10"/>
    </row>
    <row r="360" spans="2:13" s="18" customFormat="1" ht="15" customHeight="1" thickBot="1" x14ac:dyDescent="0.25">
      <c r="B360" s="8"/>
      <c r="C360" s="12"/>
      <c r="D360" s="12"/>
      <c r="E360" s="12"/>
      <c r="F360" s="13"/>
      <c r="G360" s="14"/>
      <c r="H360" s="15"/>
      <c r="I360" s="16"/>
      <c r="J360" s="15"/>
      <c r="K360" s="17"/>
      <c r="L360" s="15"/>
      <c r="M360" s="12"/>
    </row>
    <row r="361" spans="2:13" s="18" customFormat="1" ht="15" customHeight="1" x14ac:dyDescent="0.2">
      <c r="B361" s="19" t="s">
        <v>2</v>
      </c>
      <c r="C361" s="20"/>
      <c r="D361" s="20"/>
      <c r="E361" s="20"/>
      <c r="F361" s="21"/>
      <c r="G361" s="22" t="s">
        <v>3</v>
      </c>
      <c r="H361" s="23" t="s">
        <v>4</v>
      </c>
      <c r="I361" s="24" t="s">
        <v>5</v>
      </c>
      <c r="J361" s="25" t="s">
        <v>6</v>
      </c>
      <c r="K361" s="26" t="s">
        <v>7</v>
      </c>
      <c r="L361" s="27" t="s">
        <v>8</v>
      </c>
      <c r="M361" s="28"/>
    </row>
    <row r="362" spans="2:13" s="12" customFormat="1" ht="15" customHeight="1" x14ac:dyDescent="0.2">
      <c r="B362" s="29" t="s">
        <v>9</v>
      </c>
      <c r="C362" s="30" t="s">
        <v>10</v>
      </c>
      <c r="D362" s="31"/>
      <c r="E362" s="32"/>
      <c r="F362" s="33" t="s">
        <v>11</v>
      </c>
      <c r="G362" s="34" t="s">
        <v>12</v>
      </c>
      <c r="H362" s="35" t="s">
        <v>13</v>
      </c>
      <c r="I362" s="36" t="s">
        <v>14</v>
      </c>
      <c r="J362" s="37" t="s">
        <v>7</v>
      </c>
      <c r="K362" s="38" t="s">
        <v>15</v>
      </c>
      <c r="L362" s="39" t="s">
        <v>16</v>
      </c>
      <c r="M362" s="40" t="s">
        <v>17</v>
      </c>
    </row>
    <row r="363" spans="2:13" s="12" customFormat="1" ht="15" customHeight="1" x14ac:dyDescent="0.2">
      <c r="B363" s="41" t="s">
        <v>18</v>
      </c>
      <c r="C363" s="42" t="s">
        <v>19</v>
      </c>
      <c r="D363" s="43"/>
      <c r="E363" s="44"/>
      <c r="F363" s="33"/>
      <c r="G363" s="34" t="s">
        <v>20</v>
      </c>
      <c r="H363" s="35" t="s">
        <v>21</v>
      </c>
      <c r="I363" s="36" t="s">
        <v>22</v>
      </c>
      <c r="J363" s="37" t="s">
        <v>23</v>
      </c>
      <c r="K363" s="38" t="s">
        <v>24</v>
      </c>
      <c r="L363" s="39" t="s">
        <v>25</v>
      </c>
      <c r="M363" s="45" t="s">
        <v>26</v>
      </c>
    </row>
    <row r="364" spans="2:13" s="18" customFormat="1" ht="15" customHeight="1" x14ac:dyDescent="0.2">
      <c r="B364" s="46"/>
      <c r="C364" s="47" t="s">
        <v>27</v>
      </c>
      <c r="D364" s="47" t="s">
        <v>28</v>
      </c>
      <c r="E364" s="48" t="s">
        <v>29</v>
      </c>
      <c r="F364" s="49" t="s">
        <v>30</v>
      </c>
      <c r="G364" s="34" t="s">
        <v>31</v>
      </c>
      <c r="H364" s="35" t="s">
        <v>32</v>
      </c>
      <c r="I364" s="36" t="s">
        <v>33</v>
      </c>
      <c r="J364" s="37" t="s">
        <v>34</v>
      </c>
      <c r="K364" s="38" t="s">
        <v>35</v>
      </c>
      <c r="L364" s="39" t="s">
        <v>36</v>
      </c>
      <c r="M364" s="45"/>
    </row>
    <row r="365" spans="2:13" s="18" customFormat="1" ht="15" customHeight="1" x14ac:dyDescent="0.2">
      <c r="B365" s="46"/>
      <c r="C365" s="50" t="s">
        <v>37</v>
      </c>
      <c r="D365" s="50" t="s">
        <v>38</v>
      </c>
      <c r="E365" s="51" t="s">
        <v>39</v>
      </c>
      <c r="F365" s="49"/>
      <c r="G365" s="34"/>
      <c r="H365" s="52" t="s">
        <v>40</v>
      </c>
      <c r="I365" s="36" t="s">
        <v>41</v>
      </c>
      <c r="J365" s="37" t="s">
        <v>42</v>
      </c>
      <c r="K365" s="38" t="s">
        <v>43</v>
      </c>
      <c r="L365" s="39"/>
      <c r="M365" s="45"/>
    </row>
    <row r="366" spans="2:13" s="18" customFormat="1" ht="15" customHeight="1" x14ac:dyDescent="0.2">
      <c r="B366" s="46"/>
      <c r="C366" s="50"/>
      <c r="D366" s="50"/>
      <c r="E366" s="13"/>
      <c r="F366" s="53"/>
      <c r="G366" s="34"/>
      <c r="H366" s="52" t="s">
        <v>44</v>
      </c>
      <c r="I366" s="36" t="s">
        <v>45</v>
      </c>
      <c r="J366" s="37" t="s">
        <v>46</v>
      </c>
      <c r="K366" s="38"/>
      <c r="L366" s="39"/>
      <c r="M366" s="45"/>
    </row>
    <row r="367" spans="2:13" s="18" customFormat="1" ht="15" customHeight="1" x14ac:dyDescent="0.2">
      <c r="B367" s="54"/>
      <c r="C367" s="55"/>
      <c r="D367" s="55"/>
      <c r="E367" s="56"/>
      <c r="F367" s="53"/>
      <c r="G367" s="34"/>
      <c r="H367" s="52" t="s">
        <v>47</v>
      </c>
      <c r="I367" s="36" t="s">
        <v>48</v>
      </c>
      <c r="J367" s="37"/>
      <c r="K367" s="38"/>
      <c r="L367" s="39"/>
      <c r="M367" s="45"/>
    </row>
    <row r="368" spans="2:13" s="18" customFormat="1" ht="15" customHeight="1" x14ac:dyDescent="0.2">
      <c r="B368" s="54"/>
      <c r="C368" s="55"/>
      <c r="D368" s="55"/>
      <c r="E368" s="56"/>
      <c r="F368" s="53"/>
      <c r="G368" s="34"/>
      <c r="H368" s="52" t="s">
        <v>49</v>
      </c>
      <c r="I368" s="36" t="s">
        <v>50</v>
      </c>
      <c r="J368" s="37"/>
      <c r="K368" s="38"/>
      <c r="L368" s="39"/>
      <c r="M368" s="45"/>
    </row>
    <row r="369" spans="2:13" s="18" customFormat="1" ht="15" customHeight="1" x14ac:dyDescent="0.2">
      <c r="B369" s="54"/>
      <c r="C369" s="55"/>
      <c r="D369" s="55"/>
      <c r="E369" s="56"/>
      <c r="F369" s="53"/>
      <c r="G369" s="34"/>
      <c r="H369" s="52" t="s">
        <v>51</v>
      </c>
      <c r="I369" s="36" t="s">
        <v>52</v>
      </c>
      <c r="J369" s="37"/>
      <c r="K369" s="38"/>
      <c r="L369" s="39"/>
      <c r="M369" s="45"/>
    </row>
    <row r="370" spans="2:13" s="18" customFormat="1" ht="15" customHeight="1" x14ac:dyDescent="0.2">
      <c r="B370" s="54"/>
      <c r="C370" s="55"/>
      <c r="D370" s="55"/>
      <c r="E370" s="56"/>
      <c r="F370" s="53"/>
      <c r="G370" s="34"/>
      <c r="H370" s="52" t="s">
        <v>53</v>
      </c>
      <c r="I370" s="36" t="s">
        <v>54</v>
      </c>
      <c r="J370" s="37"/>
      <c r="K370" s="38"/>
      <c r="L370" s="39"/>
      <c r="M370" s="45"/>
    </row>
    <row r="371" spans="2:13" s="18" customFormat="1" ht="15" customHeight="1" thickBot="1" x14ac:dyDescent="0.25">
      <c r="B371" s="57">
        <v>2</v>
      </c>
      <c r="C371" s="58">
        <v>3</v>
      </c>
      <c r="D371" s="58">
        <v>4</v>
      </c>
      <c r="E371" s="59">
        <v>5</v>
      </c>
      <c r="F371" s="60">
        <v>6</v>
      </c>
      <c r="G371" s="61">
        <v>7</v>
      </c>
      <c r="H371" s="62">
        <v>8</v>
      </c>
      <c r="I371" s="63">
        <v>9</v>
      </c>
      <c r="J371" s="60">
        <v>10</v>
      </c>
      <c r="K371" s="64">
        <v>11</v>
      </c>
      <c r="L371" s="60">
        <v>12</v>
      </c>
      <c r="M371" s="65">
        <v>13</v>
      </c>
    </row>
    <row r="372" spans="2:13" s="18" customFormat="1" ht="15" customHeight="1" thickTop="1" x14ac:dyDescent="0.2">
      <c r="B372" s="66"/>
      <c r="C372" s="67"/>
      <c r="D372" s="67"/>
      <c r="E372" s="68"/>
      <c r="F372" s="69"/>
      <c r="G372" s="180"/>
      <c r="H372" s="181"/>
      <c r="I372" s="72"/>
      <c r="J372" s="182"/>
      <c r="K372" s="183"/>
      <c r="L372" s="182"/>
      <c r="M372" s="184"/>
    </row>
    <row r="373" spans="2:13" s="18" customFormat="1" ht="20.100000000000001" customHeight="1" x14ac:dyDescent="0.2">
      <c r="B373" s="76"/>
      <c r="C373" s="77"/>
      <c r="D373" s="77"/>
      <c r="E373" s="78"/>
      <c r="F373" s="200" t="s">
        <v>172</v>
      </c>
      <c r="G373" s="201">
        <f t="shared" ref="G373:L373" si="21">G356</f>
        <v>270000</v>
      </c>
      <c r="H373" s="202">
        <f t="shared" si="21"/>
        <v>0</v>
      </c>
      <c r="I373" s="203">
        <f t="shared" si="21"/>
        <v>731415.15</v>
      </c>
      <c r="J373" s="202">
        <f t="shared" si="21"/>
        <v>0</v>
      </c>
      <c r="K373" s="204">
        <f t="shared" si="21"/>
        <v>75655.89</v>
      </c>
      <c r="L373" s="202">
        <f t="shared" si="21"/>
        <v>0</v>
      </c>
      <c r="M373" s="205"/>
    </row>
    <row r="374" spans="2:13" s="18" customFormat="1" ht="15" customHeight="1" x14ac:dyDescent="0.2">
      <c r="B374" s="76"/>
      <c r="C374" s="77"/>
      <c r="D374" s="77"/>
      <c r="E374" s="78"/>
      <c r="F374" s="217"/>
      <c r="G374" s="218"/>
      <c r="H374" s="219"/>
      <c r="I374" s="220"/>
      <c r="J374" s="213"/>
      <c r="K374" s="221"/>
      <c r="L374" s="213"/>
      <c r="M374" s="222"/>
    </row>
    <row r="375" spans="2:13" s="18" customFormat="1" ht="20.100000000000001" customHeight="1" x14ac:dyDescent="0.2">
      <c r="B375" s="88"/>
      <c r="C375" s="89"/>
      <c r="D375" s="89"/>
      <c r="E375" s="90"/>
      <c r="F375" s="98" t="s">
        <v>173</v>
      </c>
      <c r="G375" s="92"/>
      <c r="H375" s="93"/>
      <c r="I375" s="94"/>
      <c r="J375" s="95"/>
      <c r="K375" s="96"/>
      <c r="L375" s="95"/>
      <c r="M375" s="97"/>
    </row>
    <row r="376" spans="2:13" s="18" customFormat="1" ht="20.100000000000001" customHeight="1" x14ac:dyDescent="0.2">
      <c r="B376" s="88"/>
      <c r="C376" s="89"/>
      <c r="D376" s="89">
        <v>30</v>
      </c>
      <c r="E376" s="90"/>
      <c r="F376" s="99" t="s">
        <v>174</v>
      </c>
      <c r="G376" s="92"/>
      <c r="H376" s="93"/>
      <c r="I376" s="94"/>
      <c r="J376" s="95"/>
      <c r="K376" s="96"/>
      <c r="L376" s="95"/>
      <c r="M376" s="97"/>
    </row>
    <row r="377" spans="2:13" s="18" customFormat="1" ht="8.25" customHeight="1" x14ac:dyDescent="0.2">
      <c r="B377" s="88"/>
      <c r="C377" s="89"/>
      <c r="D377" s="89"/>
      <c r="E377" s="90"/>
      <c r="F377" s="53"/>
      <c r="G377" s="92"/>
      <c r="H377" s="93"/>
      <c r="I377" s="94"/>
      <c r="J377" s="95"/>
      <c r="K377" s="96"/>
      <c r="L377" s="95"/>
      <c r="M377" s="97"/>
    </row>
    <row r="378" spans="2:13" s="18" customFormat="1" ht="20.100000000000001" customHeight="1" x14ac:dyDescent="0.2">
      <c r="B378" s="88"/>
      <c r="C378" s="89"/>
      <c r="D378" s="89"/>
      <c r="E378" s="90"/>
      <c r="F378" s="33" t="s">
        <v>99</v>
      </c>
      <c r="G378" s="92"/>
      <c r="H378" s="93"/>
      <c r="I378" s="94"/>
      <c r="J378" s="95"/>
      <c r="K378" s="96"/>
      <c r="L378" s="95"/>
      <c r="M378" s="97"/>
    </row>
    <row r="379" spans="2:13" s="18" customFormat="1" ht="20.100000000000001" customHeight="1" x14ac:dyDescent="0.2">
      <c r="B379" s="88"/>
      <c r="C379" s="89"/>
      <c r="D379" s="89"/>
      <c r="E379" s="90">
        <v>10</v>
      </c>
      <c r="F379" s="49" t="s">
        <v>63</v>
      </c>
      <c r="G379" s="92"/>
      <c r="H379" s="93"/>
      <c r="I379" s="94"/>
      <c r="J379" s="95"/>
      <c r="K379" s="96"/>
      <c r="L379" s="95"/>
      <c r="M379" s="97"/>
    </row>
    <row r="380" spans="2:13" s="18" customFormat="1" ht="20.100000000000001" customHeight="1" x14ac:dyDescent="0.2">
      <c r="B380" s="88"/>
      <c r="C380" s="89"/>
      <c r="D380" s="89"/>
      <c r="E380" s="90"/>
      <c r="F380" s="53"/>
      <c r="G380" s="92"/>
      <c r="H380" s="93"/>
      <c r="I380" s="94"/>
      <c r="J380" s="95"/>
      <c r="K380" s="96"/>
      <c r="L380" s="95"/>
      <c r="M380" s="97"/>
    </row>
    <row r="381" spans="2:13" s="18" customFormat="1" ht="20.100000000000001" customHeight="1" x14ac:dyDescent="0.2">
      <c r="B381" s="88"/>
      <c r="C381" s="89"/>
      <c r="D381" s="89"/>
      <c r="E381" s="90"/>
      <c r="F381" s="100" t="s">
        <v>175</v>
      </c>
      <c r="G381" s="92"/>
      <c r="H381" s="93"/>
      <c r="I381" s="94"/>
      <c r="J381" s="95"/>
      <c r="K381" s="96"/>
      <c r="L381" s="95"/>
      <c r="M381" s="97"/>
    </row>
    <row r="382" spans="2:13" s="18" customFormat="1" ht="20.100000000000001" customHeight="1" x14ac:dyDescent="0.2">
      <c r="B382" s="88">
        <v>421</v>
      </c>
      <c r="C382" s="89"/>
      <c r="D382" s="89"/>
      <c r="E382" s="101">
        <v>11</v>
      </c>
      <c r="F382" s="102" t="s">
        <v>176</v>
      </c>
      <c r="G382" s="103">
        <v>100000</v>
      </c>
      <c r="H382" s="104"/>
      <c r="I382" s="94"/>
      <c r="J382" s="95"/>
      <c r="K382" s="96">
        <v>99360</v>
      </c>
      <c r="L382" s="95"/>
      <c r="M382" s="97"/>
    </row>
    <row r="383" spans="2:13" s="18" customFormat="1" ht="20.100000000000001" customHeight="1" x14ac:dyDescent="0.2">
      <c r="B383" s="88"/>
      <c r="C383" s="89"/>
      <c r="D383" s="89"/>
      <c r="E383" s="101"/>
      <c r="F383" s="102"/>
      <c r="G383" s="92"/>
      <c r="H383" s="104">
        <f t="shared" ref="H383:H408" si="22">J383-I383</f>
        <v>0</v>
      </c>
      <c r="I383" s="94"/>
      <c r="J383" s="95">
        <f t="shared" ref="J383:J404" si="23">K383+L383</f>
        <v>0</v>
      </c>
      <c r="K383" s="96"/>
      <c r="L383" s="95"/>
      <c r="M383" s="97"/>
    </row>
    <row r="384" spans="2:13" s="18" customFormat="1" ht="20.100000000000001" customHeight="1" x14ac:dyDescent="0.2">
      <c r="B384" s="88"/>
      <c r="C384" s="89"/>
      <c r="D384" s="89"/>
      <c r="E384" s="101"/>
      <c r="F384" s="100" t="s">
        <v>177</v>
      </c>
      <c r="G384" s="92"/>
      <c r="H384" s="104">
        <f t="shared" si="22"/>
        <v>0</v>
      </c>
      <c r="I384" s="94"/>
      <c r="J384" s="95">
        <f t="shared" si="23"/>
        <v>0</v>
      </c>
      <c r="K384" s="96"/>
      <c r="L384" s="95"/>
      <c r="M384" s="97"/>
    </row>
    <row r="385" spans="2:42" s="18" customFormat="1" ht="20.100000000000001" customHeight="1" x14ac:dyDescent="0.2">
      <c r="B385" s="88">
        <v>424</v>
      </c>
      <c r="C385" s="89"/>
      <c r="D385" s="89"/>
      <c r="E385" s="101">
        <v>12</v>
      </c>
      <c r="F385" s="102" t="s">
        <v>178</v>
      </c>
      <c r="G385" s="103">
        <v>1600</v>
      </c>
      <c r="H385" s="104"/>
      <c r="I385" s="94">
        <v>231285</v>
      </c>
      <c r="J385" s="95"/>
      <c r="K385" s="96">
        <v>9761.35</v>
      </c>
      <c r="L385" s="95">
        <v>231285</v>
      </c>
      <c r="M385" s="97"/>
    </row>
    <row r="386" spans="2:42" s="18" customFormat="1" ht="20.100000000000001" customHeight="1" x14ac:dyDescent="0.2">
      <c r="B386" s="88"/>
      <c r="C386" s="89"/>
      <c r="D386" s="89"/>
      <c r="E386" s="101"/>
      <c r="F386" s="102"/>
      <c r="G386" s="103"/>
      <c r="H386" s="104">
        <f t="shared" si="22"/>
        <v>0</v>
      </c>
      <c r="I386" s="94"/>
      <c r="J386" s="95">
        <f t="shared" si="23"/>
        <v>0</v>
      </c>
      <c r="K386" s="96"/>
      <c r="L386" s="95"/>
      <c r="M386" s="97"/>
    </row>
    <row r="387" spans="2:42" s="18" customFormat="1" ht="20.100000000000001" customHeight="1" x14ac:dyDescent="0.2">
      <c r="B387" s="88"/>
      <c r="C387" s="89"/>
      <c r="D387" s="89"/>
      <c r="E387" s="101"/>
      <c r="F387" s="100" t="s">
        <v>179</v>
      </c>
      <c r="G387" s="92"/>
      <c r="H387" s="104">
        <f t="shared" si="22"/>
        <v>0</v>
      </c>
      <c r="I387" s="94"/>
      <c r="J387" s="95">
        <f t="shared" si="23"/>
        <v>0</v>
      </c>
      <c r="K387" s="96"/>
      <c r="L387" s="95"/>
      <c r="M387" s="97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</row>
    <row r="388" spans="2:42" s="18" customFormat="1" ht="20.100000000000001" customHeight="1" x14ac:dyDescent="0.2">
      <c r="B388" s="88"/>
      <c r="C388" s="89"/>
      <c r="D388" s="89"/>
      <c r="E388" s="101"/>
      <c r="F388" s="100" t="s">
        <v>180</v>
      </c>
      <c r="G388" s="92"/>
      <c r="H388" s="104">
        <f t="shared" si="22"/>
        <v>0</v>
      </c>
      <c r="I388" s="94"/>
      <c r="J388" s="95">
        <f t="shared" si="23"/>
        <v>0</v>
      </c>
      <c r="K388" s="96"/>
      <c r="L388" s="95"/>
      <c r="M388" s="97"/>
    </row>
    <row r="389" spans="2:42" s="18" customFormat="1" ht="20.100000000000001" customHeight="1" x14ac:dyDescent="0.2">
      <c r="B389" s="88">
        <v>422</v>
      </c>
      <c r="C389" s="89"/>
      <c r="D389" s="89"/>
      <c r="E389" s="101">
        <v>13</v>
      </c>
      <c r="F389" s="102" t="s">
        <v>181</v>
      </c>
      <c r="G389" s="103"/>
      <c r="H389" s="104">
        <f t="shared" si="22"/>
        <v>0</v>
      </c>
      <c r="I389" s="94"/>
      <c r="J389" s="95">
        <f t="shared" si="23"/>
        <v>0</v>
      </c>
      <c r="K389" s="96"/>
      <c r="L389" s="95"/>
      <c r="M389" s="97"/>
    </row>
    <row r="390" spans="2:42" s="18" customFormat="1" ht="20.100000000000001" customHeight="1" x14ac:dyDescent="0.2">
      <c r="B390" s="88"/>
      <c r="C390" s="89"/>
      <c r="D390" s="89"/>
      <c r="E390" s="90"/>
      <c r="F390" s="102" t="s">
        <v>182</v>
      </c>
      <c r="G390" s="92"/>
      <c r="H390" s="104">
        <f t="shared" si="22"/>
        <v>0</v>
      </c>
      <c r="I390" s="94"/>
      <c r="J390" s="95">
        <f t="shared" si="23"/>
        <v>0</v>
      </c>
      <c r="K390" s="96"/>
      <c r="L390" s="95"/>
      <c r="M390" s="97"/>
    </row>
    <row r="391" spans="2:42" s="18" customFormat="1" ht="20.100000000000001" customHeight="1" x14ac:dyDescent="0.2">
      <c r="B391" s="88"/>
      <c r="C391" s="89"/>
      <c r="D391" s="89"/>
      <c r="E391" s="90"/>
      <c r="F391" s="102"/>
      <c r="G391" s="92"/>
      <c r="H391" s="104">
        <f t="shared" si="22"/>
        <v>0</v>
      </c>
      <c r="I391" s="94"/>
      <c r="J391" s="95">
        <f t="shared" si="23"/>
        <v>0</v>
      </c>
      <c r="K391" s="96"/>
      <c r="L391" s="95"/>
      <c r="M391" s="97"/>
    </row>
    <row r="392" spans="2:42" s="18" customFormat="1" ht="20.100000000000001" customHeight="1" x14ac:dyDescent="0.2">
      <c r="B392" s="88"/>
      <c r="C392" s="89"/>
      <c r="D392" s="89"/>
      <c r="E392" s="90"/>
      <c r="F392" s="100" t="s">
        <v>183</v>
      </c>
      <c r="G392" s="92"/>
      <c r="H392" s="104">
        <f t="shared" si="22"/>
        <v>0</v>
      </c>
      <c r="I392" s="94"/>
      <c r="J392" s="95">
        <f t="shared" si="23"/>
        <v>0</v>
      </c>
      <c r="K392" s="96"/>
      <c r="L392" s="95"/>
      <c r="M392" s="97"/>
    </row>
    <row r="393" spans="2:42" s="18" customFormat="1" ht="20.100000000000001" customHeight="1" x14ac:dyDescent="0.2">
      <c r="B393" s="88">
        <v>423</v>
      </c>
      <c r="C393" s="89"/>
      <c r="D393" s="89"/>
      <c r="E393" s="101">
        <v>14</v>
      </c>
      <c r="F393" s="102" t="s">
        <v>184</v>
      </c>
      <c r="G393" s="103"/>
      <c r="H393" s="104">
        <f t="shared" si="22"/>
        <v>0</v>
      </c>
      <c r="I393" s="94"/>
      <c r="J393" s="95">
        <f t="shared" si="23"/>
        <v>0</v>
      </c>
      <c r="K393" s="96"/>
      <c r="L393" s="95"/>
      <c r="M393" s="97"/>
    </row>
    <row r="394" spans="2:42" s="18" customFormat="1" ht="20.100000000000001" customHeight="1" x14ac:dyDescent="0.2">
      <c r="B394" s="88"/>
      <c r="C394" s="89"/>
      <c r="D394" s="89"/>
      <c r="E394" s="101"/>
      <c r="F394" s="105"/>
      <c r="G394" s="92"/>
      <c r="H394" s="104">
        <f t="shared" si="22"/>
        <v>0</v>
      </c>
      <c r="I394" s="94"/>
      <c r="J394" s="95">
        <f t="shared" si="23"/>
        <v>0</v>
      </c>
      <c r="K394" s="96"/>
      <c r="L394" s="95"/>
      <c r="M394" s="97"/>
    </row>
    <row r="395" spans="2:42" s="18" customFormat="1" ht="20.100000000000001" customHeight="1" x14ac:dyDescent="0.2">
      <c r="B395" s="88"/>
      <c r="C395" s="89"/>
      <c r="D395" s="89"/>
      <c r="E395" s="101"/>
      <c r="F395" s="33" t="s">
        <v>85</v>
      </c>
      <c r="G395" s="92"/>
      <c r="H395" s="104">
        <f t="shared" si="22"/>
        <v>0</v>
      </c>
      <c r="I395" s="94"/>
      <c r="J395" s="95">
        <f t="shared" si="23"/>
        <v>0</v>
      </c>
      <c r="K395" s="96"/>
      <c r="L395" s="95"/>
      <c r="M395" s="97"/>
    </row>
    <row r="396" spans="2:42" s="18" customFormat="1" ht="20.100000000000001" customHeight="1" x14ac:dyDescent="0.2">
      <c r="B396" s="88"/>
      <c r="C396" s="89"/>
      <c r="D396" s="89"/>
      <c r="E396" s="90">
        <v>20</v>
      </c>
      <c r="F396" s="49" t="s">
        <v>86</v>
      </c>
      <c r="G396" s="92"/>
      <c r="H396" s="104">
        <f t="shared" si="22"/>
        <v>0</v>
      </c>
      <c r="I396" s="94"/>
      <c r="J396" s="95">
        <f t="shared" si="23"/>
        <v>0</v>
      </c>
      <c r="K396" s="96"/>
      <c r="L396" s="95"/>
      <c r="M396" s="97"/>
    </row>
    <row r="397" spans="2:42" s="18" customFormat="1" ht="20.100000000000001" customHeight="1" x14ac:dyDescent="0.2">
      <c r="B397" s="88"/>
      <c r="C397" s="89"/>
      <c r="D397" s="89"/>
      <c r="E397" s="90"/>
      <c r="F397" s="53"/>
      <c r="G397" s="92"/>
      <c r="H397" s="104">
        <f t="shared" si="22"/>
        <v>0</v>
      </c>
      <c r="I397" s="94"/>
      <c r="J397" s="95">
        <f t="shared" si="23"/>
        <v>0</v>
      </c>
      <c r="K397" s="96"/>
      <c r="L397" s="95"/>
      <c r="M397" s="97"/>
    </row>
    <row r="398" spans="2:42" s="18" customFormat="1" ht="20.100000000000001" customHeight="1" x14ac:dyDescent="0.2">
      <c r="B398" s="88"/>
      <c r="C398" s="89"/>
      <c r="D398" s="89"/>
      <c r="E398" s="90"/>
      <c r="F398" s="100" t="s">
        <v>185</v>
      </c>
      <c r="G398" s="92"/>
      <c r="H398" s="104">
        <f t="shared" si="22"/>
        <v>0</v>
      </c>
      <c r="I398" s="94"/>
      <c r="J398" s="95">
        <f t="shared" si="23"/>
        <v>0</v>
      </c>
      <c r="K398" s="96"/>
      <c r="L398" s="95"/>
      <c r="M398" s="97"/>
    </row>
    <row r="399" spans="2:42" s="18" customFormat="1" ht="20.100000000000001" customHeight="1" x14ac:dyDescent="0.2">
      <c r="B399" s="88">
        <v>5221</v>
      </c>
      <c r="C399" s="89"/>
      <c r="D399" s="89"/>
      <c r="E399" s="101">
        <v>21</v>
      </c>
      <c r="F399" s="102" t="s">
        <v>186</v>
      </c>
      <c r="G399" s="103">
        <v>100</v>
      </c>
      <c r="H399" s="104">
        <f t="shared" si="22"/>
        <v>0</v>
      </c>
      <c r="I399" s="94"/>
      <c r="J399" s="95"/>
      <c r="K399" s="96">
        <v>4000</v>
      </c>
      <c r="L399" s="95"/>
      <c r="M399" s="97"/>
    </row>
    <row r="400" spans="2:42" s="18" customFormat="1" ht="20.100000000000001" customHeight="1" x14ac:dyDescent="0.2">
      <c r="B400" s="88"/>
      <c r="C400" s="89"/>
      <c r="D400" s="89"/>
      <c r="E400" s="101"/>
      <c r="F400" s="102"/>
      <c r="G400" s="103"/>
      <c r="H400" s="104">
        <f t="shared" si="22"/>
        <v>0</v>
      </c>
      <c r="I400" s="94"/>
      <c r="J400" s="95">
        <f t="shared" si="23"/>
        <v>0</v>
      </c>
      <c r="K400" s="96"/>
      <c r="L400" s="95"/>
      <c r="M400" s="97"/>
    </row>
    <row r="401" spans="2:13" s="18" customFormat="1" ht="20.100000000000001" customHeight="1" x14ac:dyDescent="0.2">
      <c r="B401" s="88"/>
      <c r="C401" s="89"/>
      <c r="D401" s="89"/>
      <c r="E401" s="101"/>
      <c r="F401" s="100" t="s">
        <v>187</v>
      </c>
      <c r="G401" s="92"/>
      <c r="H401" s="104">
        <f t="shared" si="22"/>
        <v>0</v>
      </c>
      <c r="I401" s="94"/>
      <c r="J401" s="95">
        <f t="shared" si="23"/>
        <v>0</v>
      </c>
      <c r="K401" s="96"/>
      <c r="L401" s="95"/>
      <c r="M401" s="97"/>
    </row>
    <row r="402" spans="2:13" s="18" customFormat="1" ht="20.100000000000001" customHeight="1" x14ac:dyDescent="0.2">
      <c r="B402" s="88">
        <v>5222</v>
      </c>
      <c r="C402" s="89"/>
      <c r="D402" s="89"/>
      <c r="E402" s="101">
        <v>22</v>
      </c>
      <c r="F402" s="102" t="s">
        <v>188</v>
      </c>
      <c r="G402" s="103">
        <v>100</v>
      </c>
      <c r="H402" s="104"/>
      <c r="I402" s="94">
        <v>50</v>
      </c>
      <c r="J402" s="95"/>
      <c r="K402" s="96">
        <v>180</v>
      </c>
      <c r="L402" s="95">
        <v>50</v>
      </c>
      <c r="M402" s="97"/>
    </row>
    <row r="403" spans="2:13" s="18" customFormat="1" ht="20.100000000000001" customHeight="1" x14ac:dyDescent="0.2">
      <c r="B403" s="88"/>
      <c r="C403" s="89"/>
      <c r="D403" s="89"/>
      <c r="E403" s="101"/>
      <c r="F403" s="102"/>
      <c r="G403" s="92"/>
      <c r="H403" s="104">
        <f t="shared" si="22"/>
        <v>0</v>
      </c>
      <c r="I403" s="94"/>
      <c r="J403" s="95">
        <f t="shared" si="23"/>
        <v>0</v>
      </c>
      <c r="K403" s="96"/>
      <c r="L403" s="95"/>
      <c r="M403" s="97"/>
    </row>
    <row r="404" spans="2:13" s="18" customFormat="1" ht="20.100000000000001" customHeight="1" x14ac:dyDescent="0.2">
      <c r="B404" s="88"/>
      <c r="C404" s="89"/>
      <c r="D404" s="89"/>
      <c r="E404" s="101"/>
      <c r="F404" s="100" t="s">
        <v>189</v>
      </c>
      <c r="G404" s="92"/>
      <c r="H404" s="104">
        <f t="shared" si="22"/>
        <v>0</v>
      </c>
      <c r="I404" s="94"/>
      <c r="J404" s="95">
        <f t="shared" si="23"/>
        <v>0</v>
      </c>
      <c r="K404" s="96"/>
      <c r="L404" s="95"/>
      <c r="M404" s="97"/>
    </row>
    <row r="405" spans="2:13" s="18" customFormat="1" ht="20.100000000000001" customHeight="1" x14ac:dyDescent="0.2">
      <c r="B405" s="88">
        <v>5223</v>
      </c>
      <c r="C405" s="89"/>
      <c r="D405" s="89"/>
      <c r="E405" s="101">
        <v>23</v>
      </c>
      <c r="F405" s="102" t="s">
        <v>190</v>
      </c>
      <c r="G405" s="103"/>
      <c r="H405" s="104">
        <f t="shared" si="22"/>
        <v>0</v>
      </c>
      <c r="I405" s="94"/>
      <c r="J405" s="95"/>
      <c r="K405" s="96"/>
      <c r="L405" s="95"/>
      <c r="M405" s="97"/>
    </row>
    <row r="406" spans="2:13" s="18" customFormat="1" ht="20.100000000000001" customHeight="1" x14ac:dyDescent="0.2">
      <c r="B406" s="88"/>
      <c r="C406" s="89"/>
      <c r="D406" s="89"/>
      <c r="E406" s="101"/>
      <c r="F406" s="102"/>
      <c r="G406" s="103"/>
      <c r="H406" s="104">
        <f t="shared" si="22"/>
        <v>0</v>
      </c>
      <c r="I406" s="94"/>
      <c r="J406" s="95"/>
      <c r="K406" s="96"/>
      <c r="L406" s="95"/>
      <c r="M406" s="97"/>
    </row>
    <row r="407" spans="2:13" s="18" customFormat="1" ht="19.5" customHeight="1" x14ac:dyDescent="0.2">
      <c r="B407" s="88"/>
      <c r="C407" s="89"/>
      <c r="D407" s="89"/>
      <c r="E407" s="101"/>
      <c r="F407" s="100" t="s">
        <v>191</v>
      </c>
      <c r="G407" s="92"/>
      <c r="H407" s="104">
        <f t="shared" si="22"/>
        <v>0</v>
      </c>
      <c r="I407" s="94"/>
      <c r="J407" s="95"/>
      <c r="K407" s="96"/>
      <c r="L407" s="95"/>
      <c r="M407" s="97"/>
    </row>
    <row r="408" spans="2:13" s="18" customFormat="1" ht="20.100000000000001" customHeight="1" x14ac:dyDescent="0.2">
      <c r="B408" s="88">
        <v>5224</v>
      </c>
      <c r="C408" s="89"/>
      <c r="D408" s="89"/>
      <c r="E408" s="101">
        <v>24</v>
      </c>
      <c r="F408" s="102" t="s">
        <v>192</v>
      </c>
      <c r="G408" s="103"/>
      <c r="H408" s="104">
        <f t="shared" si="22"/>
        <v>0</v>
      </c>
      <c r="I408" s="94"/>
      <c r="J408" s="95"/>
      <c r="K408" s="96"/>
      <c r="L408" s="95"/>
      <c r="M408" s="97"/>
    </row>
    <row r="409" spans="2:13" s="18" customFormat="1" ht="13.5" customHeight="1" thickBot="1" x14ac:dyDescent="0.25">
      <c r="B409" s="88"/>
      <c r="C409" s="89"/>
      <c r="D409" s="89"/>
      <c r="E409" s="101"/>
      <c r="F409" s="105"/>
      <c r="G409" s="92"/>
      <c r="H409" s="93"/>
      <c r="I409" s="94"/>
      <c r="J409" s="95"/>
      <c r="K409" s="96"/>
      <c r="L409" s="95"/>
      <c r="M409" s="97"/>
    </row>
    <row r="410" spans="2:13" s="18" customFormat="1" ht="20.100000000000001" customHeight="1" x14ac:dyDescent="0.2">
      <c r="B410" s="76"/>
      <c r="C410" s="77"/>
      <c r="D410" s="77"/>
      <c r="E410" s="210"/>
      <c r="F410" s="115" t="s">
        <v>171</v>
      </c>
      <c r="G410" s="223">
        <f>G373+G382+G385+G389+G393+G399+G402+G405+G408</f>
        <v>371800</v>
      </c>
      <c r="H410" s="223">
        <f t="shared" ref="H410:M410" si="24">H373+H382+H385+H389+H393+H399+H402+H405+H408</f>
        <v>0</v>
      </c>
      <c r="I410" s="223">
        <f t="shared" si="24"/>
        <v>962750.15</v>
      </c>
      <c r="J410" s="223">
        <f t="shared" si="24"/>
        <v>0</v>
      </c>
      <c r="K410" s="223">
        <f t="shared" si="24"/>
        <v>188957.24000000002</v>
      </c>
      <c r="L410" s="223">
        <f t="shared" si="24"/>
        <v>231335</v>
      </c>
      <c r="M410" s="223">
        <f t="shared" si="24"/>
        <v>0</v>
      </c>
    </row>
    <row r="411" spans="2:13" s="165" customFormat="1" ht="20.100000000000001" customHeight="1" thickBot="1" x14ac:dyDescent="0.25">
      <c r="B411" s="224"/>
      <c r="C411" s="225"/>
      <c r="D411" s="225"/>
      <c r="E411" s="226"/>
      <c r="F411" s="121" t="s">
        <v>78</v>
      </c>
      <c r="G411" s="139"/>
      <c r="H411" s="227"/>
      <c r="I411" s="124"/>
      <c r="J411" s="228"/>
      <c r="K411" s="126"/>
      <c r="L411" s="227"/>
      <c r="M411" s="229"/>
    </row>
    <row r="412" spans="2:13" ht="15" customHeight="1" x14ac:dyDescent="0.15">
      <c r="B412" s="1">
        <v>8</v>
      </c>
      <c r="C412" s="2"/>
      <c r="D412" s="2"/>
      <c r="E412" s="2"/>
      <c r="F412" s="3"/>
      <c r="G412" s="4"/>
      <c r="H412" s="5"/>
      <c r="I412" s="6"/>
      <c r="J412" s="5"/>
      <c r="K412" s="7"/>
      <c r="L412" s="5"/>
      <c r="M412" s="8">
        <f>B412</f>
        <v>8</v>
      </c>
    </row>
    <row r="413" spans="2:13" s="11" customFormat="1" ht="15" customHeight="1" x14ac:dyDescent="0.2">
      <c r="B413" s="10" t="s">
        <v>0</v>
      </c>
      <c r="C413" s="10"/>
      <c r="D413" s="10"/>
      <c r="E413" s="10"/>
      <c r="F413" s="10"/>
      <c r="G413" s="10"/>
      <c r="H413" s="10" t="s">
        <v>1</v>
      </c>
      <c r="I413" s="10"/>
      <c r="J413" s="10"/>
      <c r="K413" s="10"/>
      <c r="L413" s="10"/>
      <c r="M413" s="10"/>
    </row>
    <row r="414" spans="2:13" s="18" customFormat="1" ht="15" customHeight="1" thickBot="1" x14ac:dyDescent="0.25">
      <c r="B414" s="8"/>
      <c r="C414" s="12"/>
      <c r="D414" s="12"/>
      <c r="E414" s="12"/>
      <c r="F414" s="13"/>
      <c r="G414" s="14"/>
      <c r="H414" s="15"/>
      <c r="I414" s="16"/>
      <c r="J414" s="15"/>
      <c r="K414" s="17"/>
      <c r="L414" s="15"/>
      <c r="M414" s="12"/>
    </row>
    <row r="415" spans="2:13" s="18" customFormat="1" ht="15" customHeight="1" x14ac:dyDescent="0.2">
      <c r="B415" s="19" t="s">
        <v>2</v>
      </c>
      <c r="C415" s="20"/>
      <c r="D415" s="20"/>
      <c r="E415" s="20"/>
      <c r="F415" s="21"/>
      <c r="G415" s="22" t="s">
        <v>3</v>
      </c>
      <c r="H415" s="23" t="s">
        <v>4</v>
      </c>
      <c r="I415" s="24" t="s">
        <v>5</v>
      </c>
      <c r="J415" s="25" t="s">
        <v>6</v>
      </c>
      <c r="K415" s="26" t="s">
        <v>7</v>
      </c>
      <c r="L415" s="27" t="s">
        <v>8</v>
      </c>
      <c r="M415" s="28"/>
    </row>
    <row r="416" spans="2:13" s="12" customFormat="1" ht="15" customHeight="1" x14ac:dyDescent="0.2">
      <c r="B416" s="29" t="s">
        <v>9</v>
      </c>
      <c r="C416" s="30" t="s">
        <v>10</v>
      </c>
      <c r="D416" s="31"/>
      <c r="E416" s="32"/>
      <c r="F416" s="33" t="s">
        <v>11</v>
      </c>
      <c r="G416" s="34" t="s">
        <v>12</v>
      </c>
      <c r="H416" s="35" t="s">
        <v>13</v>
      </c>
      <c r="I416" s="36" t="s">
        <v>14</v>
      </c>
      <c r="J416" s="37" t="s">
        <v>7</v>
      </c>
      <c r="K416" s="38" t="s">
        <v>15</v>
      </c>
      <c r="L416" s="39" t="s">
        <v>16</v>
      </c>
      <c r="M416" s="40" t="s">
        <v>17</v>
      </c>
    </row>
    <row r="417" spans="2:13" s="12" customFormat="1" ht="15" customHeight="1" x14ac:dyDescent="0.2">
      <c r="B417" s="41" t="s">
        <v>18</v>
      </c>
      <c r="C417" s="42" t="s">
        <v>19</v>
      </c>
      <c r="D417" s="43"/>
      <c r="E417" s="44"/>
      <c r="F417" s="33"/>
      <c r="G417" s="34" t="s">
        <v>20</v>
      </c>
      <c r="H417" s="35" t="s">
        <v>21</v>
      </c>
      <c r="I417" s="36" t="s">
        <v>22</v>
      </c>
      <c r="J417" s="37" t="s">
        <v>23</v>
      </c>
      <c r="K417" s="38" t="s">
        <v>24</v>
      </c>
      <c r="L417" s="39" t="s">
        <v>25</v>
      </c>
      <c r="M417" s="45" t="s">
        <v>26</v>
      </c>
    </row>
    <row r="418" spans="2:13" s="18" customFormat="1" ht="15" customHeight="1" x14ac:dyDescent="0.2">
      <c r="B418" s="46"/>
      <c r="C418" s="47" t="s">
        <v>27</v>
      </c>
      <c r="D418" s="47" t="s">
        <v>28</v>
      </c>
      <c r="E418" s="48" t="s">
        <v>29</v>
      </c>
      <c r="F418" s="49" t="s">
        <v>30</v>
      </c>
      <c r="G418" s="34" t="s">
        <v>31</v>
      </c>
      <c r="H418" s="35" t="s">
        <v>32</v>
      </c>
      <c r="I418" s="36" t="s">
        <v>33</v>
      </c>
      <c r="J418" s="37" t="s">
        <v>34</v>
      </c>
      <c r="K418" s="38" t="s">
        <v>35</v>
      </c>
      <c r="L418" s="39" t="s">
        <v>36</v>
      </c>
      <c r="M418" s="45"/>
    </row>
    <row r="419" spans="2:13" s="18" customFormat="1" ht="15" customHeight="1" x14ac:dyDescent="0.2">
      <c r="B419" s="46"/>
      <c r="C419" s="50" t="s">
        <v>37</v>
      </c>
      <c r="D419" s="50" t="s">
        <v>38</v>
      </c>
      <c r="E419" s="51" t="s">
        <v>39</v>
      </c>
      <c r="F419" s="49"/>
      <c r="G419" s="34"/>
      <c r="H419" s="52" t="s">
        <v>40</v>
      </c>
      <c r="I419" s="36" t="s">
        <v>41</v>
      </c>
      <c r="J419" s="37" t="s">
        <v>42</v>
      </c>
      <c r="K419" s="38" t="s">
        <v>43</v>
      </c>
      <c r="L419" s="39"/>
      <c r="M419" s="45"/>
    </row>
    <row r="420" spans="2:13" s="18" customFormat="1" ht="15" customHeight="1" x14ac:dyDescent="0.2">
      <c r="B420" s="46"/>
      <c r="C420" s="50"/>
      <c r="D420" s="50"/>
      <c r="E420" s="13"/>
      <c r="F420" s="53"/>
      <c r="G420" s="34"/>
      <c r="H420" s="52" t="s">
        <v>44</v>
      </c>
      <c r="I420" s="36" t="s">
        <v>45</v>
      </c>
      <c r="J420" s="37" t="s">
        <v>46</v>
      </c>
      <c r="K420" s="38"/>
      <c r="L420" s="39"/>
      <c r="M420" s="45"/>
    </row>
    <row r="421" spans="2:13" s="18" customFormat="1" ht="15" customHeight="1" x14ac:dyDescent="0.2">
      <c r="B421" s="54"/>
      <c r="C421" s="55"/>
      <c r="D421" s="55"/>
      <c r="E421" s="56"/>
      <c r="F421" s="53"/>
      <c r="G421" s="34"/>
      <c r="H421" s="52" t="s">
        <v>47</v>
      </c>
      <c r="I421" s="36" t="s">
        <v>48</v>
      </c>
      <c r="J421" s="37"/>
      <c r="K421" s="38"/>
      <c r="L421" s="39"/>
      <c r="M421" s="45"/>
    </row>
    <row r="422" spans="2:13" s="18" customFormat="1" ht="15" customHeight="1" x14ac:dyDescent="0.2">
      <c r="B422" s="54"/>
      <c r="C422" s="55"/>
      <c r="D422" s="55"/>
      <c r="E422" s="56"/>
      <c r="F422" s="53"/>
      <c r="G422" s="34"/>
      <c r="H422" s="52" t="s">
        <v>49</v>
      </c>
      <c r="I422" s="36" t="s">
        <v>50</v>
      </c>
      <c r="J422" s="37"/>
      <c r="K422" s="38"/>
      <c r="L422" s="39"/>
      <c r="M422" s="45"/>
    </row>
    <row r="423" spans="2:13" s="18" customFormat="1" ht="15" customHeight="1" x14ac:dyDescent="0.2">
      <c r="B423" s="54"/>
      <c r="C423" s="55"/>
      <c r="D423" s="55"/>
      <c r="E423" s="56"/>
      <c r="F423" s="53"/>
      <c r="G423" s="34"/>
      <c r="H423" s="52" t="s">
        <v>51</v>
      </c>
      <c r="I423" s="36" t="s">
        <v>52</v>
      </c>
      <c r="J423" s="37"/>
      <c r="K423" s="38"/>
      <c r="L423" s="39"/>
      <c r="M423" s="45"/>
    </row>
    <row r="424" spans="2:13" s="18" customFormat="1" ht="15" customHeight="1" x14ac:dyDescent="0.2">
      <c r="B424" s="54"/>
      <c r="C424" s="55"/>
      <c r="D424" s="55"/>
      <c r="E424" s="56"/>
      <c r="F424" s="53"/>
      <c r="G424" s="34"/>
      <c r="H424" s="52" t="s">
        <v>53</v>
      </c>
      <c r="I424" s="36" t="s">
        <v>54</v>
      </c>
      <c r="J424" s="37"/>
      <c r="K424" s="38"/>
      <c r="L424" s="39"/>
      <c r="M424" s="45"/>
    </row>
    <row r="425" spans="2:13" s="18" customFormat="1" ht="15" customHeight="1" thickBot="1" x14ac:dyDescent="0.25">
      <c r="B425" s="57">
        <v>2</v>
      </c>
      <c r="C425" s="58">
        <v>3</v>
      </c>
      <c r="D425" s="58">
        <v>4</v>
      </c>
      <c r="E425" s="59">
        <v>5</v>
      </c>
      <c r="F425" s="60">
        <v>6</v>
      </c>
      <c r="G425" s="61">
        <v>7</v>
      </c>
      <c r="H425" s="62">
        <v>8</v>
      </c>
      <c r="I425" s="63">
        <v>9</v>
      </c>
      <c r="J425" s="60">
        <v>10</v>
      </c>
      <c r="K425" s="64">
        <v>11</v>
      </c>
      <c r="L425" s="60">
        <v>12</v>
      </c>
      <c r="M425" s="65">
        <v>13</v>
      </c>
    </row>
    <row r="426" spans="2:13" s="18" customFormat="1" ht="15" customHeight="1" thickTop="1" x14ac:dyDescent="0.2">
      <c r="B426" s="66"/>
      <c r="C426" s="67"/>
      <c r="D426" s="67"/>
      <c r="E426" s="68"/>
      <c r="F426" s="69"/>
      <c r="G426" s="180"/>
      <c r="H426" s="181"/>
      <c r="I426" s="72"/>
      <c r="J426" s="182"/>
      <c r="K426" s="183"/>
      <c r="L426" s="182"/>
      <c r="M426" s="184"/>
    </row>
    <row r="427" spans="2:13" s="18" customFormat="1" ht="15" customHeight="1" x14ac:dyDescent="0.2">
      <c r="B427" s="76"/>
      <c r="C427" s="77"/>
      <c r="D427" s="77"/>
      <c r="E427" s="78"/>
      <c r="F427" s="200" t="s">
        <v>172</v>
      </c>
      <c r="G427" s="230">
        <f t="shared" ref="G427:L427" si="25">G410</f>
        <v>371800</v>
      </c>
      <c r="H427" s="231">
        <f t="shared" si="25"/>
        <v>0</v>
      </c>
      <c r="I427" s="232">
        <f t="shared" si="25"/>
        <v>962750.15</v>
      </c>
      <c r="J427" s="231">
        <f t="shared" si="25"/>
        <v>0</v>
      </c>
      <c r="K427" s="233">
        <f t="shared" si="25"/>
        <v>188957.24000000002</v>
      </c>
      <c r="L427" s="231">
        <f t="shared" si="25"/>
        <v>231335</v>
      </c>
      <c r="M427" s="234"/>
    </row>
    <row r="428" spans="2:13" s="18" customFormat="1" ht="15" customHeight="1" x14ac:dyDescent="0.2">
      <c r="B428" s="76"/>
      <c r="C428" s="77"/>
      <c r="D428" s="77"/>
      <c r="E428" s="78"/>
      <c r="F428" s="49"/>
      <c r="G428" s="218"/>
      <c r="H428" s="235"/>
      <c r="I428" s="236"/>
      <c r="J428" s="237"/>
      <c r="K428" s="238"/>
      <c r="L428" s="237"/>
      <c r="M428" s="234"/>
    </row>
    <row r="429" spans="2:13" s="18" customFormat="1" ht="20.100000000000001" customHeight="1" x14ac:dyDescent="0.2">
      <c r="B429" s="88"/>
      <c r="C429" s="89"/>
      <c r="D429" s="89"/>
      <c r="E429" s="101"/>
      <c r="F429" s="100" t="s">
        <v>193</v>
      </c>
      <c r="G429" s="92"/>
      <c r="H429" s="93"/>
      <c r="I429" s="94"/>
      <c r="J429" s="95"/>
      <c r="K429" s="96"/>
      <c r="L429" s="95"/>
      <c r="M429" s="97"/>
    </row>
    <row r="430" spans="2:13" s="18" customFormat="1" ht="20.100000000000001" customHeight="1" x14ac:dyDescent="0.2">
      <c r="B430" s="88">
        <v>5225</v>
      </c>
      <c r="C430" s="89"/>
      <c r="D430" s="89"/>
      <c r="E430" s="101">
        <v>25</v>
      </c>
      <c r="F430" s="102" t="s">
        <v>194</v>
      </c>
      <c r="G430" s="103"/>
      <c r="H430" s="104"/>
      <c r="I430" s="94"/>
      <c r="J430" s="95"/>
      <c r="K430" s="96"/>
      <c r="L430" s="95"/>
      <c r="M430" s="97"/>
    </row>
    <row r="431" spans="2:13" s="18" customFormat="1" ht="20.100000000000001" customHeight="1" x14ac:dyDescent="0.2">
      <c r="B431" s="88"/>
      <c r="C431" s="89"/>
      <c r="D431" s="89"/>
      <c r="E431" s="101"/>
      <c r="F431" s="102"/>
      <c r="G431" s="103"/>
      <c r="H431" s="104"/>
      <c r="I431" s="94"/>
      <c r="J431" s="95"/>
      <c r="K431" s="96"/>
      <c r="L431" s="95"/>
      <c r="M431" s="97"/>
    </row>
    <row r="432" spans="2:13" s="18" customFormat="1" ht="20.100000000000001" customHeight="1" x14ac:dyDescent="0.2">
      <c r="B432" s="88"/>
      <c r="C432" s="89"/>
      <c r="D432" s="89"/>
      <c r="E432" s="101"/>
      <c r="F432" s="100"/>
      <c r="G432" s="92"/>
      <c r="H432" s="93"/>
      <c r="I432" s="94"/>
      <c r="J432" s="95"/>
      <c r="K432" s="96"/>
      <c r="L432" s="95"/>
      <c r="M432" s="97"/>
    </row>
    <row r="433" spans="2:13" s="18" customFormat="1" ht="20.100000000000001" customHeight="1" x14ac:dyDescent="0.2">
      <c r="B433" s="88"/>
      <c r="C433" s="89"/>
      <c r="D433" s="89"/>
      <c r="E433" s="101"/>
      <c r="F433" s="100" t="s">
        <v>195</v>
      </c>
      <c r="G433" s="92"/>
      <c r="H433" s="93"/>
      <c r="I433" s="94"/>
      <c r="J433" s="95"/>
      <c r="K433" s="96"/>
      <c r="L433" s="95"/>
      <c r="M433" s="97"/>
    </row>
    <row r="434" spans="2:13" s="18" customFormat="1" ht="20.100000000000001" customHeight="1" x14ac:dyDescent="0.2">
      <c r="B434" s="88">
        <v>5226</v>
      </c>
      <c r="C434" s="89"/>
      <c r="D434" s="89"/>
      <c r="E434" s="101">
        <v>26</v>
      </c>
      <c r="F434" s="102" t="s">
        <v>196</v>
      </c>
      <c r="G434" s="103"/>
      <c r="H434" s="104"/>
      <c r="I434" s="94">
        <v>1394</v>
      </c>
      <c r="J434" s="95"/>
      <c r="K434" s="96"/>
      <c r="L434" s="95">
        <v>1394</v>
      </c>
      <c r="M434" s="97"/>
    </row>
    <row r="435" spans="2:13" s="18" customFormat="1" ht="20.100000000000001" customHeight="1" x14ac:dyDescent="0.2">
      <c r="B435" s="88"/>
      <c r="C435" s="89"/>
      <c r="D435" s="89"/>
      <c r="E435" s="101"/>
      <c r="F435" s="102"/>
      <c r="G435" s="103"/>
      <c r="H435" s="104"/>
      <c r="I435" s="94"/>
      <c r="J435" s="95"/>
      <c r="K435" s="96"/>
      <c r="L435" s="95"/>
      <c r="M435" s="97"/>
    </row>
    <row r="436" spans="2:13" s="18" customFormat="1" ht="20.100000000000001" customHeight="1" x14ac:dyDescent="0.2">
      <c r="B436" s="88"/>
      <c r="C436" s="89"/>
      <c r="D436" s="89"/>
      <c r="E436" s="101"/>
      <c r="F436" s="102"/>
      <c r="G436" s="92"/>
      <c r="H436" s="93"/>
      <c r="I436" s="94"/>
      <c r="J436" s="95"/>
      <c r="K436" s="96"/>
      <c r="L436" s="95"/>
      <c r="M436" s="97"/>
    </row>
    <row r="437" spans="2:13" s="18" customFormat="1" ht="20.100000000000001" customHeight="1" x14ac:dyDescent="0.2">
      <c r="B437" s="88"/>
      <c r="C437" s="89"/>
      <c r="D437" s="89"/>
      <c r="E437" s="101"/>
      <c r="F437" s="100" t="s">
        <v>197</v>
      </c>
      <c r="G437" s="92"/>
      <c r="H437" s="93"/>
      <c r="I437" s="94"/>
      <c r="J437" s="95"/>
      <c r="K437" s="96"/>
      <c r="L437" s="95"/>
      <c r="M437" s="97"/>
    </row>
    <row r="438" spans="2:13" s="18" customFormat="1" ht="20.100000000000001" customHeight="1" x14ac:dyDescent="0.2">
      <c r="B438" s="88">
        <v>5227</v>
      </c>
      <c r="C438" s="89"/>
      <c r="D438" s="89"/>
      <c r="E438" s="101">
        <v>27</v>
      </c>
      <c r="F438" s="102" t="s">
        <v>198</v>
      </c>
      <c r="G438" s="103"/>
      <c r="H438" s="104"/>
      <c r="I438" s="94"/>
      <c r="J438" s="95"/>
      <c r="K438" s="96"/>
      <c r="L438" s="95"/>
      <c r="M438" s="97"/>
    </row>
    <row r="439" spans="2:13" s="18" customFormat="1" ht="20.100000000000001" customHeight="1" x14ac:dyDescent="0.2">
      <c r="B439" s="88"/>
      <c r="C439" s="89"/>
      <c r="D439" s="89"/>
      <c r="E439" s="101"/>
      <c r="F439" s="102"/>
      <c r="G439" s="103"/>
      <c r="H439" s="104"/>
      <c r="I439" s="94"/>
      <c r="J439" s="95"/>
      <c r="K439" s="96"/>
      <c r="L439" s="95"/>
      <c r="M439" s="97"/>
    </row>
    <row r="440" spans="2:13" s="18" customFormat="1" ht="19.5" customHeight="1" x14ac:dyDescent="0.2">
      <c r="B440" s="88"/>
      <c r="C440" s="89"/>
      <c r="D440" s="89"/>
      <c r="E440" s="101"/>
      <c r="F440" s="105"/>
      <c r="G440" s="92"/>
      <c r="H440" s="93"/>
      <c r="I440" s="94"/>
      <c r="J440" s="95"/>
      <c r="K440" s="96"/>
      <c r="L440" s="95"/>
      <c r="M440" s="97"/>
    </row>
    <row r="441" spans="2:13" s="18" customFormat="1" ht="20.100000000000001" customHeight="1" x14ac:dyDescent="0.2">
      <c r="B441" s="88"/>
      <c r="C441" s="89"/>
      <c r="D441" s="89"/>
      <c r="E441" s="90"/>
      <c r="F441" s="188" t="s">
        <v>199</v>
      </c>
      <c r="G441" s="189">
        <f t="shared" ref="G441:L441" si="26">G382+G385+G389+G393+G399+G402+G405+G408+G430+G434+G438</f>
        <v>101800</v>
      </c>
      <c r="H441" s="239">
        <f t="shared" si="26"/>
        <v>0</v>
      </c>
      <c r="I441" s="240">
        <f t="shared" si="26"/>
        <v>232729</v>
      </c>
      <c r="J441" s="239">
        <f t="shared" si="26"/>
        <v>0</v>
      </c>
      <c r="K441" s="241">
        <f t="shared" si="26"/>
        <v>113301.35</v>
      </c>
      <c r="L441" s="239">
        <f t="shared" si="26"/>
        <v>232729</v>
      </c>
      <c r="M441" s="134"/>
    </row>
    <row r="442" spans="2:13" s="18" customFormat="1" ht="20.100000000000001" customHeight="1" x14ac:dyDescent="0.2">
      <c r="B442" s="88"/>
      <c r="C442" s="89"/>
      <c r="D442" s="89"/>
      <c r="E442" s="114"/>
      <c r="F442" s="242"/>
      <c r="G442" s="112"/>
      <c r="H442" s="95"/>
      <c r="I442" s="94"/>
      <c r="J442" s="95"/>
      <c r="K442" s="96"/>
      <c r="L442" s="95"/>
      <c r="M442" s="134"/>
    </row>
    <row r="443" spans="2:13" s="18" customFormat="1" ht="20.100000000000001" customHeight="1" thickBot="1" x14ac:dyDescent="0.25">
      <c r="B443" s="88"/>
      <c r="C443" s="89"/>
      <c r="D443" s="89"/>
      <c r="E443" s="114"/>
      <c r="F443" s="243"/>
      <c r="G443" s="112"/>
      <c r="H443" s="95"/>
      <c r="I443" s="94"/>
      <c r="J443" s="95"/>
      <c r="K443" s="96"/>
      <c r="L443" s="113"/>
      <c r="M443" s="134"/>
    </row>
    <row r="444" spans="2:13" s="18" customFormat="1" ht="20.100000000000001" customHeight="1" thickBot="1" x14ac:dyDescent="0.25">
      <c r="B444" s="76"/>
      <c r="C444" s="77"/>
      <c r="D444" s="77"/>
      <c r="E444" s="210"/>
      <c r="F444" s="190" t="s">
        <v>171</v>
      </c>
      <c r="G444" s="244">
        <f t="shared" ref="G444:L444" si="27">G441+G354+G328</f>
        <v>371800</v>
      </c>
      <c r="H444" s="245">
        <f t="shared" si="27"/>
        <v>0</v>
      </c>
      <c r="I444" s="246">
        <f t="shared" si="27"/>
        <v>964144.15000000014</v>
      </c>
      <c r="J444" s="245">
        <f t="shared" si="27"/>
        <v>0</v>
      </c>
      <c r="K444" s="247">
        <f t="shared" si="27"/>
        <v>188957.24000000002</v>
      </c>
      <c r="L444" s="245">
        <f t="shared" si="27"/>
        <v>232729</v>
      </c>
      <c r="M444" s="248"/>
    </row>
    <row r="445" spans="2:13" s="18" customFormat="1" ht="20.100000000000001" customHeight="1" x14ac:dyDescent="0.2">
      <c r="B445" s="88"/>
      <c r="C445" s="89"/>
      <c r="D445" s="89"/>
      <c r="E445" s="90"/>
      <c r="F445" s="100"/>
      <c r="G445" s="92"/>
      <c r="H445" s="93"/>
      <c r="I445" s="94"/>
      <c r="J445" s="95"/>
      <c r="K445" s="96"/>
      <c r="L445" s="95"/>
      <c r="M445" s="97"/>
    </row>
    <row r="446" spans="2:13" s="18" customFormat="1" ht="20.100000000000001" customHeight="1" x14ac:dyDescent="0.2">
      <c r="B446" s="88"/>
      <c r="C446" s="89"/>
      <c r="D446" s="89"/>
      <c r="E446" s="101"/>
      <c r="F446" s="102"/>
      <c r="G446" s="103"/>
      <c r="H446" s="104"/>
      <c r="I446" s="94"/>
      <c r="J446" s="95"/>
      <c r="K446" s="96"/>
      <c r="L446" s="95"/>
      <c r="M446" s="97"/>
    </row>
    <row r="447" spans="2:13" s="18" customFormat="1" ht="20.100000000000001" customHeight="1" x14ac:dyDescent="0.2">
      <c r="B447" s="88"/>
      <c r="C447" s="89"/>
      <c r="D447" s="89"/>
      <c r="E447" s="101"/>
      <c r="F447" s="105"/>
      <c r="G447" s="92"/>
      <c r="H447" s="93"/>
      <c r="I447" s="94"/>
      <c r="J447" s="95"/>
      <c r="K447" s="96"/>
      <c r="L447" s="95"/>
      <c r="M447" s="97"/>
    </row>
    <row r="448" spans="2:13" s="18" customFormat="1" ht="20.100000000000001" customHeight="1" x14ac:dyDescent="0.2">
      <c r="B448" s="88"/>
      <c r="C448" s="89"/>
      <c r="D448" s="89"/>
      <c r="E448" s="101"/>
      <c r="F448" s="100"/>
      <c r="G448" s="92"/>
      <c r="H448" s="93"/>
      <c r="I448" s="94"/>
      <c r="J448" s="95"/>
      <c r="K448" s="96"/>
      <c r="L448" s="95"/>
      <c r="M448" s="97"/>
    </row>
    <row r="449" spans="1:13" s="18" customFormat="1" ht="20.100000000000001" customHeight="1" x14ac:dyDescent="0.2">
      <c r="B449" s="88"/>
      <c r="C449" s="89"/>
      <c r="D449" s="89"/>
      <c r="E449" s="101"/>
      <c r="F449" s="102"/>
      <c r="G449" s="103"/>
      <c r="H449" s="104"/>
      <c r="I449" s="94"/>
      <c r="J449" s="95"/>
      <c r="K449" s="96"/>
      <c r="L449" s="95"/>
      <c r="M449" s="97"/>
    </row>
    <row r="450" spans="1:13" s="18" customFormat="1" ht="20.100000000000001" customHeight="1" x14ac:dyDescent="0.2">
      <c r="B450" s="88"/>
      <c r="C450" s="89"/>
      <c r="D450" s="89"/>
      <c r="E450" s="101"/>
      <c r="F450" s="102"/>
      <c r="G450" s="92"/>
      <c r="H450" s="93"/>
      <c r="I450" s="94"/>
      <c r="J450" s="95"/>
      <c r="K450" s="96"/>
      <c r="L450" s="95"/>
      <c r="M450" s="97"/>
    </row>
    <row r="451" spans="1:13" s="18" customFormat="1" ht="20.100000000000001" customHeight="1" x14ac:dyDescent="0.2">
      <c r="B451" s="88"/>
      <c r="C451" s="89"/>
      <c r="D451" s="89"/>
      <c r="E451" s="101"/>
      <c r="F451" s="100"/>
      <c r="G451" s="92"/>
      <c r="H451" s="93"/>
      <c r="I451" s="94"/>
      <c r="J451" s="95"/>
      <c r="K451" s="96"/>
      <c r="L451" s="95"/>
      <c r="M451" s="97"/>
    </row>
    <row r="452" spans="1:13" s="18" customFormat="1" ht="20.100000000000001" customHeight="1" x14ac:dyDescent="0.2">
      <c r="B452" s="88"/>
      <c r="C452" s="89"/>
      <c r="D452" s="89"/>
      <c r="E452" s="101"/>
      <c r="F452" s="102"/>
      <c r="G452" s="103"/>
      <c r="H452" s="104"/>
      <c r="I452" s="94"/>
      <c r="J452" s="95"/>
      <c r="K452" s="96"/>
      <c r="L452" s="95"/>
      <c r="M452" s="97"/>
    </row>
    <row r="453" spans="1:13" s="18" customFormat="1" ht="20.100000000000001" customHeight="1" x14ac:dyDescent="0.2">
      <c r="B453" s="88"/>
      <c r="C453" s="89"/>
      <c r="D453" s="89"/>
      <c r="E453" s="101"/>
      <c r="F453" s="102"/>
      <c r="G453" s="103"/>
      <c r="H453" s="104"/>
      <c r="I453" s="94"/>
      <c r="J453" s="95"/>
      <c r="K453" s="96"/>
      <c r="L453" s="95"/>
      <c r="M453" s="97"/>
    </row>
    <row r="454" spans="1:13" s="18" customFormat="1" ht="19.5" customHeight="1" x14ac:dyDescent="0.2">
      <c r="B454" s="88"/>
      <c r="C454" s="89"/>
      <c r="D454" s="89"/>
      <c r="E454" s="101"/>
      <c r="F454" s="100"/>
      <c r="G454" s="92"/>
      <c r="H454" s="93"/>
      <c r="I454" s="94"/>
      <c r="J454" s="95"/>
      <c r="K454" s="96"/>
      <c r="L454" s="95"/>
      <c r="M454" s="97"/>
    </row>
    <row r="455" spans="1:13" s="18" customFormat="1" ht="20.100000000000001" customHeight="1" x14ac:dyDescent="0.2">
      <c r="B455" s="88"/>
      <c r="C455" s="89"/>
      <c r="D455" s="89"/>
      <c r="E455" s="101"/>
      <c r="F455" s="102"/>
      <c r="G455" s="103"/>
      <c r="H455" s="104"/>
      <c r="I455" s="94"/>
      <c r="J455" s="95"/>
      <c r="K455" s="96"/>
      <c r="L455" s="95"/>
      <c r="M455" s="97"/>
    </row>
    <row r="456" spans="1:13" s="18" customFormat="1" ht="15" customHeight="1" x14ac:dyDescent="0.2">
      <c r="B456" s="88"/>
      <c r="C456" s="89"/>
      <c r="D456" s="89"/>
      <c r="E456" s="101"/>
      <c r="F456" s="102"/>
      <c r="G456" s="92"/>
      <c r="H456" s="93"/>
      <c r="I456" s="94"/>
      <c r="J456" s="95"/>
      <c r="K456" s="96"/>
      <c r="L456" s="95"/>
      <c r="M456" s="97"/>
    </row>
    <row r="457" spans="1:13" s="18" customFormat="1" ht="19.5" customHeight="1" x14ac:dyDescent="0.2">
      <c r="B457" s="88"/>
      <c r="C457" s="89"/>
      <c r="D457" s="89"/>
      <c r="E457" s="101"/>
      <c r="F457" s="100"/>
      <c r="G457" s="92"/>
      <c r="H457" s="93"/>
      <c r="I457" s="94"/>
      <c r="J457" s="95"/>
      <c r="K457" s="96"/>
      <c r="L457" s="95"/>
      <c r="M457" s="97"/>
    </row>
    <row r="458" spans="1:13" s="18" customFormat="1" ht="20.100000000000001" customHeight="1" x14ac:dyDescent="0.2">
      <c r="B458" s="88"/>
      <c r="C458" s="89"/>
      <c r="D458" s="89"/>
      <c r="E458" s="101"/>
      <c r="F458" s="102"/>
      <c r="G458" s="103"/>
      <c r="H458" s="104"/>
      <c r="I458" s="94"/>
      <c r="J458" s="95"/>
      <c r="K458" s="96"/>
      <c r="L458" s="95"/>
      <c r="M458" s="97"/>
    </row>
    <row r="459" spans="1:13" s="18" customFormat="1" ht="19.5" customHeight="1" x14ac:dyDescent="0.2">
      <c r="B459" s="88"/>
      <c r="C459" s="89"/>
      <c r="D459" s="89"/>
      <c r="E459" s="101"/>
      <c r="F459" s="102"/>
      <c r="G459" s="92"/>
      <c r="H459" s="93"/>
      <c r="I459" s="94"/>
      <c r="J459" s="95"/>
      <c r="K459" s="96"/>
      <c r="L459" s="95"/>
      <c r="M459" s="97"/>
    </row>
    <row r="460" spans="1:13" s="18" customFormat="1" ht="19.5" customHeight="1" x14ac:dyDescent="0.2">
      <c r="B460" s="88"/>
      <c r="C460" s="89"/>
      <c r="D460" s="89"/>
      <c r="E460" s="101"/>
      <c r="F460" s="102"/>
      <c r="G460" s="92"/>
      <c r="H460" s="93"/>
      <c r="I460" s="94"/>
      <c r="J460" s="95"/>
      <c r="K460" s="96"/>
      <c r="L460" s="95"/>
      <c r="M460" s="97"/>
    </row>
    <row r="461" spans="1:13" s="18" customFormat="1" ht="23.25" customHeight="1" x14ac:dyDescent="0.2">
      <c r="B461" s="88"/>
      <c r="C461" s="89"/>
      <c r="D461" s="89"/>
      <c r="E461" s="101"/>
      <c r="F461" s="102"/>
      <c r="G461" s="92"/>
      <c r="H461" s="93"/>
      <c r="I461" s="94"/>
      <c r="J461" s="95"/>
      <c r="K461" s="96"/>
      <c r="L461" s="95"/>
      <c r="M461" s="97"/>
    </row>
    <row r="462" spans="1:13" s="18" customFormat="1" ht="33" customHeight="1" x14ac:dyDescent="0.2">
      <c r="B462" s="88"/>
      <c r="C462" s="89"/>
      <c r="D462" s="89"/>
      <c r="E462" s="101"/>
      <c r="F462" s="102"/>
      <c r="G462" s="92"/>
      <c r="H462" s="93"/>
      <c r="I462" s="94"/>
      <c r="J462" s="95"/>
      <c r="K462" s="96"/>
      <c r="L462" s="95"/>
      <c r="M462" s="97"/>
    </row>
    <row r="463" spans="1:13" s="18" customFormat="1" ht="42.75" customHeight="1" thickBot="1" x14ac:dyDescent="0.25">
      <c r="A463" s="249"/>
      <c r="B463" s="118"/>
      <c r="C463" s="119"/>
      <c r="D463" s="119"/>
      <c r="E463" s="250"/>
      <c r="F463" s="251"/>
      <c r="G463" s="122"/>
      <c r="H463" s="123"/>
      <c r="I463" s="124"/>
      <c r="J463" s="125"/>
      <c r="K463" s="126"/>
      <c r="L463" s="125"/>
      <c r="M463" s="252"/>
    </row>
    <row r="464" spans="1:13" ht="15" customHeight="1" x14ac:dyDescent="0.15">
      <c r="B464" s="1">
        <v>9</v>
      </c>
      <c r="C464" s="2"/>
      <c r="D464" s="2"/>
      <c r="E464" s="2"/>
      <c r="F464" s="3"/>
      <c r="G464" s="4"/>
      <c r="H464" s="5"/>
      <c r="I464" s="6"/>
      <c r="J464" s="5"/>
      <c r="K464" s="7"/>
      <c r="L464" s="5"/>
      <c r="M464" s="8">
        <f>B464</f>
        <v>9</v>
      </c>
    </row>
    <row r="465" spans="2:13" s="11" customFormat="1" ht="15" customHeight="1" x14ac:dyDescent="0.2">
      <c r="B465" s="10" t="s">
        <v>0</v>
      </c>
      <c r="C465" s="10"/>
      <c r="D465" s="10"/>
      <c r="E465" s="10"/>
      <c r="F465" s="10"/>
      <c r="G465" s="10"/>
      <c r="H465" s="10" t="s">
        <v>1</v>
      </c>
      <c r="I465" s="10"/>
      <c r="J465" s="10"/>
      <c r="K465" s="10"/>
      <c r="L465" s="10"/>
      <c r="M465" s="10"/>
    </row>
    <row r="466" spans="2:13" s="18" customFormat="1" ht="15" customHeight="1" thickBot="1" x14ac:dyDescent="0.25">
      <c r="B466" s="8"/>
      <c r="C466" s="12"/>
      <c r="D466" s="12"/>
      <c r="E466" s="12"/>
      <c r="F466" s="13"/>
      <c r="G466" s="14"/>
      <c r="H466" s="15"/>
      <c r="I466" s="16"/>
      <c r="J466" s="15"/>
      <c r="K466" s="17"/>
      <c r="L466" s="15"/>
      <c r="M466" s="12"/>
    </row>
    <row r="467" spans="2:13" s="18" customFormat="1" ht="15" customHeight="1" x14ac:dyDescent="0.2">
      <c r="B467" s="19" t="s">
        <v>2</v>
      </c>
      <c r="C467" s="20"/>
      <c r="D467" s="20"/>
      <c r="E467" s="20"/>
      <c r="F467" s="21"/>
      <c r="G467" s="22" t="s">
        <v>3</v>
      </c>
      <c r="H467" s="23" t="s">
        <v>4</v>
      </c>
      <c r="I467" s="24" t="s">
        <v>5</v>
      </c>
      <c r="J467" s="25" t="s">
        <v>6</v>
      </c>
      <c r="K467" s="26" t="s">
        <v>7</v>
      </c>
      <c r="L467" s="27" t="s">
        <v>8</v>
      </c>
      <c r="M467" s="28"/>
    </row>
    <row r="468" spans="2:13" s="12" customFormat="1" ht="15" customHeight="1" x14ac:dyDescent="0.2">
      <c r="B468" s="29" t="s">
        <v>9</v>
      </c>
      <c r="C468" s="30" t="s">
        <v>10</v>
      </c>
      <c r="D468" s="31"/>
      <c r="E468" s="32"/>
      <c r="F468" s="33" t="s">
        <v>11</v>
      </c>
      <c r="G468" s="34" t="s">
        <v>12</v>
      </c>
      <c r="H468" s="35" t="s">
        <v>13</v>
      </c>
      <c r="I468" s="36" t="s">
        <v>14</v>
      </c>
      <c r="J468" s="37" t="s">
        <v>7</v>
      </c>
      <c r="K468" s="38" t="s">
        <v>15</v>
      </c>
      <c r="L468" s="39" t="s">
        <v>16</v>
      </c>
      <c r="M468" s="40" t="s">
        <v>17</v>
      </c>
    </row>
    <row r="469" spans="2:13" s="12" customFormat="1" ht="15" customHeight="1" x14ac:dyDescent="0.2">
      <c r="B469" s="41" t="s">
        <v>18</v>
      </c>
      <c r="C469" s="42" t="s">
        <v>19</v>
      </c>
      <c r="D469" s="43"/>
      <c r="E469" s="44"/>
      <c r="F469" s="33"/>
      <c r="G469" s="34" t="s">
        <v>20</v>
      </c>
      <c r="H469" s="35" t="s">
        <v>21</v>
      </c>
      <c r="I469" s="36" t="s">
        <v>22</v>
      </c>
      <c r="J469" s="37" t="s">
        <v>23</v>
      </c>
      <c r="K469" s="38" t="s">
        <v>24</v>
      </c>
      <c r="L469" s="39" t="s">
        <v>25</v>
      </c>
      <c r="M469" s="45" t="s">
        <v>26</v>
      </c>
    </row>
    <row r="470" spans="2:13" s="18" customFormat="1" ht="15" customHeight="1" x14ac:dyDescent="0.2">
      <c r="B470" s="46"/>
      <c r="C470" s="47" t="s">
        <v>27</v>
      </c>
      <c r="D470" s="47" t="s">
        <v>28</v>
      </c>
      <c r="E470" s="48" t="s">
        <v>29</v>
      </c>
      <c r="F470" s="49" t="s">
        <v>30</v>
      </c>
      <c r="G470" s="34" t="s">
        <v>31</v>
      </c>
      <c r="H470" s="35" t="s">
        <v>32</v>
      </c>
      <c r="I470" s="36" t="s">
        <v>33</v>
      </c>
      <c r="J470" s="37" t="s">
        <v>34</v>
      </c>
      <c r="K470" s="38" t="s">
        <v>35</v>
      </c>
      <c r="L470" s="39" t="s">
        <v>36</v>
      </c>
      <c r="M470" s="45"/>
    </row>
    <row r="471" spans="2:13" s="18" customFormat="1" ht="15" customHeight="1" x14ac:dyDescent="0.2">
      <c r="B471" s="46"/>
      <c r="C471" s="50" t="s">
        <v>37</v>
      </c>
      <c r="D471" s="50" t="s">
        <v>38</v>
      </c>
      <c r="E471" s="51" t="s">
        <v>39</v>
      </c>
      <c r="F471" s="49"/>
      <c r="G471" s="34"/>
      <c r="H471" s="52" t="s">
        <v>40</v>
      </c>
      <c r="I471" s="36" t="s">
        <v>41</v>
      </c>
      <c r="J471" s="37" t="s">
        <v>42</v>
      </c>
      <c r="K471" s="38" t="s">
        <v>43</v>
      </c>
      <c r="L471" s="39"/>
      <c r="M471" s="45"/>
    </row>
    <row r="472" spans="2:13" s="18" customFormat="1" ht="15" customHeight="1" x14ac:dyDescent="0.2">
      <c r="B472" s="46"/>
      <c r="C472" s="50"/>
      <c r="D472" s="50"/>
      <c r="E472" s="13"/>
      <c r="F472" s="53"/>
      <c r="G472" s="34"/>
      <c r="H472" s="52" t="s">
        <v>44</v>
      </c>
      <c r="I472" s="36" t="s">
        <v>45</v>
      </c>
      <c r="J472" s="37" t="s">
        <v>46</v>
      </c>
      <c r="K472" s="38"/>
      <c r="L472" s="39"/>
      <c r="M472" s="45"/>
    </row>
    <row r="473" spans="2:13" s="18" customFormat="1" ht="15" customHeight="1" x14ac:dyDescent="0.2">
      <c r="B473" s="54"/>
      <c r="C473" s="55"/>
      <c r="D473" s="55"/>
      <c r="E473" s="56"/>
      <c r="F473" s="53"/>
      <c r="G473" s="34"/>
      <c r="H473" s="52" t="s">
        <v>47</v>
      </c>
      <c r="I473" s="36" t="s">
        <v>48</v>
      </c>
      <c r="J473" s="37"/>
      <c r="K473" s="38"/>
      <c r="L473" s="39"/>
      <c r="M473" s="45"/>
    </row>
    <row r="474" spans="2:13" s="18" customFormat="1" ht="15" customHeight="1" x14ac:dyDescent="0.2">
      <c r="B474" s="54"/>
      <c r="C474" s="55"/>
      <c r="D474" s="55"/>
      <c r="E474" s="56"/>
      <c r="F474" s="53"/>
      <c r="G474" s="34"/>
      <c r="H474" s="52" t="s">
        <v>49</v>
      </c>
      <c r="I474" s="36" t="s">
        <v>50</v>
      </c>
      <c r="J474" s="37"/>
      <c r="K474" s="38"/>
      <c r="L474" s="39"/>
      <c r="M474" s="45"/>
    </row>
    <row r="475" spans="2:13" s="18" customFormat="1" ht="15" customHeight="1" x14ac:dyDescent="0.2">
      <c r="B475" s="54"/>
      <c r="C475" s="55"/>
      <c r="D475" s="55"/>
      <c r="E475" s="56"/>
      <c r="F475" s="53"/>
      <c r="G475" s="34"/>
      <c r="H475" s="52" t="s">
        <v>51</v>
      </c>
      <c r="I475" s="36" t="s">
        <v>52</v>
      </c>
      <c r="J475" s="37"/>
      <c r="K475" s="38"/>
      <c r="L475" s="39"/>
      <c r="M475" s="45"/>
    </row>
    <row r="476" spans="2:13" s="18" customFormat="1" ht="15" customHeight="1" x14ac:dyDescent="0.2">
      <c r="B476" s="54"/>
      <c r="C476" s="55"/>
      <c r="D476" s="55"/>
      <c r="E476" s="56"/>
      <c r="F476" s="53"/>
      <c r="G476" s="34"/>
      <c r="H476" s="52" t="s">
        <v>53</v>
      </c>
      <c r="I476" s="36" t="s">
        <v>54</v>
      </c>
      <c r="J476" s="37"/>
      <c r="K476" s="38"/>
      <c r="L476" s="39"/>
      <c r="M476" s="45"/>
    </row>
    <row r="477" spans="2:13" s="18" customFormat="1" ht="15" customHeight="1" thickBot="1" x14ac:dyDescent="0.25">
      <c r="B477" s="57">
        <v>2</v>
      </c>
      <c r="C477" s="58">
        <v>3</v>
      </c>
      <c r="D477" s="58">
        <v>4</v>
      </c>
      <c r="E477" s="59">
        <v>5</v>
      </c>
      <c r="F477" s="60">
        <v>6</v>
      </c>
      <c r="G477" s="61">
        <v>7</v>
      </c>
      <c r="H477" s="62">
        <v>8</v>
      </c>
      <c r="I477" s="63">
        <v>9</v>
      </c>
      <c r="J477" s="60">
        <v>10</v>
      </c>
      <c r="K477" s="64">
        <v>11</v>
      </c>
      <c r="L477" s="60">
        <v>12</v>
      </c>
      <c r="M477" s="65">
        <v>13</v>
      </c>
    </row>
    <row r="478" spans="2:13" s="18" customFormat="1" ht="15" customHeight="1" thickTop="1" x14ac:dyDescent="0.2">
      <c r="B478" s="66"/>
      <c r="C478" s="67"/>
      <c r="D478" s="67"/>
      <c r="E478" s="68"/>
      <c r="F478" s="69"/>
      <c r="G478" s="180"/>
      <c r="H478" s="181"/>
      <c r="I478" s="72"/>
      <c r="J478" s="182"/>
      <c r="K478" s="183"/>
      <c r="L478" s="182"/>
      <c r="M478" s="184"/>
    </row>
    <row r="479" spans="2:13" s="18" customFormat="1" ht="20.100000000000001" customHeight="1" x14ac:dyDescent="0.2">
      <c r="B479" s="88"/>
      <c r="C479" s="89"/>
      <c r="D479" s="89"/>
      <c r="E479" s="90"/>
      <c r="F479" s="87" t="s">
        <v>200</v>
      </c>
      <c r="G479" s="92"/>
      <c r="H479" s="93"/>
      <c r="I479" s="94"/>
      <c r="J479" s="95"/>
      <c r="K479" s="96"/>
      <c r="L479" s="95"/>
      <c r="M479" s="97"/>
    </row>
    <row r="480" spans="2:13" s="18" customFormat="1" ht="20.100000000000001" customHeight="1" x14ac:dyDescent="0.2">
      <c r="B480" s="88"/>
      <c r="C480" s="89">
        <v>30</v>
      </c>
      <c r="D480" s="89"/>
      <c r="E480" s="90"/>
      <c r="F480" s="91" t="s">
        <v>201</v>
      </c>
      <c r="G480" s="92"/>
      <c r="H480" s="93"/>
      <c r="I480" s="94"/>
      <c r="J480" s="95"/>
      <c r="K480" s="96"/>
      <c r="L480" s="95"/>
      <c r="M480" s="97"/>
    </row>
    <row r="481" spans="2:13" s="18" customFormat="1" ht="20.100000000000001" customHeight="1" x14ac:dyDescent="0.2">
      <c r="B481" s="88"/>
      <c r="C481" s="89"/>
      <c r="D481" s="89"/>
      <c r="E481" s="90"/>
      <c r="F481" s="53"/>
      <c r="G481" s="92"/>
      <c r="H481" s="93"/>
      <c r="I481" s="94"/>
      <c r="J481" s="95"/>
      <c r="K481" s="96"/>
      <c r="L481" s="95"/>
      <c r="M481" s="97"/>
    </row>
    <row r="482" spans="2:13" s="18" customFormat="1" ht="20.100000000000001" customHeight="1" x14ac:dyDescent="0.2">
      <c r="B482" s="88"/>
      <c r="C482" s="89"/>
      <c r="D482" s="89"/>
      <c r="E482" s="90"/>
      <c r="F482" s="98" t="s">
        <v>202</v>
      </c>
      <c r="G482" s="92"/>
      <c r="H482" s="93"/>
      <c r="I482" s="94"/>
      <c r="J482" s="95"/>
      <c r="K482" s="96"/>
      <c r="L482" s="95"/>
      <c r="M482" s="97"/>
    </row>
    <row r="483" spans="2:13" s="18" customFormat="1" ht="20.100000000000001" customHeight="1" x14ac:dyDescent="0.2">
      <c r="B483" s="88"/>
      <c r="C483" s="89"/>
      <c r="D483" s="89">
        <v>10</v>
      </c>
      <c r="E483" s="90"/>
      <c r="F483" s="99" t="s">
        <v>203</v>
      </c>
      <c r="G483" s="92"/>
      <c r="H483" s="93"/>
      <c r="I483" s="94"/>
      <c r="J483" s="95"/>
      <c r="K483" s="96"/>
      <c r="L483" s="95"/>
      <c r="M483" s="97"/>
    </row>
    <row r="484" spans="2:13" s="18" customFormat="1" ht="20.100000000000001" customHeight="1" x14ac:dyDescent="0.2">
      <c r="B484" s="88"/>
      <c r="C484" s="89"/>
      <c r="D484" s="89"/>
      <c r="E484" s="90"/>
      <c r="F484" s="53"/>
      <c r="G484" s="92"/>
      <c r="H484" s="93"/>
      <c r="I484" s="94"/>
      <c r="J484" s="95"/>
      <c r="K484" s="96"/>
      <c r="L484" s="95"/>
      <c r="M484" s="97"/>
    </row>
    <row r="485" spans="2:13" s="18" customFormat="1" ht="20.100000000000001" customHeight="1" x14ac:dyDescent="0.2">
      <c r="B485" s="88"/>
      <c r="C485" s="89"/>
      <c r="D485" s="89"/>
      <c r="E485" s="90"/>
      <c r="F485" s="33" t="s">
        <v>99</v>
      </c>
      <c r="G485" s="92"/>
      <c r="H485" s="93"/>
      <c r="I485" s="94"/>
      <c r="J485" s="95"/>
      <c r="K485" s="96"/>
      <c r="L485" s="95"/>
      <c r="M485" s="97"/>
    </row>
    <row r="486" spans="2:13" s="18" customFormat="1" ht="20.100000000000001" customHeight="1" x14ac:dyDescent="0.2">
      <c r="B486" s="88"/>
      <c r="C486" s="89"/>
      <c r="D486" s="187"/>
      <c r="E486" s="90">
        <v>10</v>
      </c>
      <c r="F486" s="49" t="s">
        <v>63</v>
      </c>
      <c r="G486" s="92"/>
      <c r="H486" s="93"/>
      <c r="I486" s="94"/>
      <c r="J486" s="95"/>
      <c r="K486" s="96"/>
      <c r="L486" s="95"/>
      <c r="M486" s="97"/>
    </row>
    <row r="487" spans="2:13" s="18" customFormat="1" ht="20.100000000000001" customHeight="1" x14ac:dyDescent="0.2">
      <c r="B487" s="88"/>
      <c r="C487" s="89"/>
      <c r="D487" s="187"/>
      <c r="E487" s="90"/>
      <c r="F487" s="53"/>
      <c r="G487" s="92"/>
      <c r="H487" s="93"/>
      <c r="I487" s="94"/>
      <c r="J487" s="95"/>
      <c r="K487" s="96"/>
      <c r="L487" s="95"/>
      <c r="M487" s="97"/>
    </row>
    <row r="488" spans="2:13" s="18" customFormat="1" ht="20.100000000000001" customHeight="1" x14ac:dyDescent="0.2">
      <c r="B488" s="88"/>
      <c r="C488" s="89"/>
      <c r="D488" s="187"/>
      <c r="E488" s="90"/>
      <c r="F488" s="100" t="s">
        <v>204</v>
      </c>
      <c r="G488" s="92"/>
      <c r="H488" s="93"/>
      <c r="I488" s="94"/>
      <c r="J488" s="95"/>
      <c r="K488" s="96"/>
      <c r="L488" s="95"/>
      <c r="M488" s="97"/>
    </row>
    <row r="489" spans="2:13" s="18" customFormat="1" ht="20.100000000000001" customHeight="1" x14ac:dyDescent="0.2">
      <c r="B489" s="88">
        <v>411</v>
      </c>
      <c r="C489" s="89"/>
      <c r="D489" s="187"/>
      <c r="E489" s="101">
        <v>11</v>
      </c>
      <c r="F489" s="102" t="s">
        <v>205</v>
      </c>
      <c r="G489" s="103">
        <v>2500000</v>
      </c>
      <c r="H489" s="104"/>
      <c r="I489" s="94">
        <v>6245102.1299999999</v>
      </c>
      <c r="J489" s="253"/>
      <c r="K489" s="96">
        <v>3788810.26</v>
      </c>
      <c r="L489" s="156"/>
      <c r="M489" s="97"/>
    </row>
    <row r="490" spans="2:13" s="18" customFormat="1" ht="20.100000000000001" customHeight="1" x14ac:dyDescent="0.2">
      <c r="B490" s="88"/>
      <c r="C490" s="89"/>
      <c r="D490" s="187"/>
      <c r="E490" s="101"/>
      <c r="F490" s="102"/>
      <c r="G490" s="103"/>
      <c r="H490" s="104">
        <f t="shared" ref="H490:H509" si="28">J490-I490</f>
        <v>0</v>
      </c>
      <c r="I490" s="94"/>
      <c r="J490" s="156">
        <f t="shared" ref="J490:J509" si="29">K490+L490</f>
        <v>0</v>
      </c>
      <c r="K490" s="96"/>
      <c r="L490" s="95"/>
      <c r="M490" s="97"/>
    </row>
    <row r="491" spans="2:13" s="18" customFormat="1" ht="20.100000000000001" customHeight="1" x14ac:dyDescent="0.2">
      <c r="B491" s="88"/>
      <c r="C491" s="89"/>
      <c r="D491" s="187"/>
      <c r="E491" s="101"/>
      <c r="F491" s="102"/>
      <c r="G491" s="92"/>
      <c r="H491" s="104">
        <f t="shared" si="28"/>
        <v>0</v>
      </c>
      <c r="I491" s="94"/>
      <c r="J491" s="156">
        <f t="shared" si="29"/>
        <v>0</v>
      </c>
      <c r="K491" s="96"/>
      <c r="L491" s="95"/>
      <c r="M491" s="97"/>
    </row>
    <row r="492" spans="2:13" s="18" customFormat="1" ht="20.100000000000001" customHeight="1" x14ac:dyDescent="0.2">
      <c r="B492" s="88"/>
      <c r="C492" s="89"/>
      <c r="D492" s="187"/>
      <c r="E492" s="101"/>
      <c r="F492" s="100" t="s">
        <v>206</v>
      </c>
      <c r="G492" s="92"/>
      <c r="H492" s="104">
        <f t="shared" si="28"/>
        <v>0</v>
      </c>
      <c r="I492" s="94"/>
      <c r="J492" s="156">
        <f t="shared" si="29"/>
        <v>0</v>
      </c>
      <c r="K492" s="96"/>
      <c r="L492" s="95"/>
      <c r="M492" s="97"/>
    </row>
    <row r="493" spans="2:13" s="18" customFormat="1" ht="30.75" customHeight="1" x14ac:dyDescent="0.2">
      <c r="B493" s="88">
        <v>412</v>
      </c>
      <c r="C493" s="89"/>
      <c r="D493" s="187"/>
      <c r="E493" s="101">
        <v>12</v>
      </c>
      <c r="F493" s="102" t="s">
        <v>207</v>
      </c>
      <c r="G493" s="103">
        <v>10000000</v>
      </c>
      <c r="H493" s="104"/>
      <c r="I493" s="94">
        <v>80514631.579999998</v>
      </c>
      <c r="J493" s="156"/>
      <c r="K493" s="186">
        <v>12689064.82</v>
      </c>
      <c r="L493" s="156"/>
      <c r="M493" s="97"/>
    </row>
    <row r="494" spans="2:13" s="18" customFormat="1" ht="17.25" customHeight="1" x14ac:dyDescent="0.2">
      <c r="B494" s="88"/>
      <c r="C494" s="89"/>
      <c r="D494" s="187"/>
      <c r="E494" s="101"/>
      <c r="F494" s="102"/>
      <c r="G494" s="103"/>
      <c r="H494" s="104">
        <f t="shared" si="28"/>
        <v>0</v>
      </c>
      <c r="I494" s="94"/>
      <c r="J494" s="156">
        <f t="shared" si="29"/>
        <v>0</v>
      </c>
      <c r="K494" s="96"/>
      <c r="L494" s="95"/>
      <c r="M494" s="97"/>
    </row>
    <row r="495" spans="2:13" s="18" customFormat="1" ht="14.25" customHeight="1" x14ac:dyDescent="0.2">
      <c r="B495" s="88"/>
      <c r="C495" s="89"/>
      <c r="D495" s="187"/>
      <c r="E495" s="101"/>
      <c r="F495" s="102"/>
      <c r="G495" s="103"/>
      <c r="H495" s="104">
        <f t="shared" si="28"/>
        <v>0</v>
      </c>
      <c r="I495" s="94"/>
      <c r="J495" s="156">
        <f t="shared" si="29"/>
        <v>0</v>
      </c>
      <c r="K495" s="96"/>
      <c r="L495" s="95"/>
      <c r="M495" s="97"/>
    </row>
    <row r="496" spans="2:13" s="18" customFormat="1" ht="20.100000000000001" customHeight="1" x14ac:dyDescent="0.2">
      <c r="B496" s="88"/>
      <c r="C496" s="89"/>
      <c r="D496" s="187"/>
      <c r="E496" s="101"/>
      <c r="F496" s="100" t="s">
        <v>208</v>
      </c>
      <c r="G496" s="92"/>
      <c r="H496" s="104">
        <f t="shared" si="28"/>
        <v>0</v>
      </c>
      <c r="I496" s="94"/>
      <c r="J496" s="156">
        <f t="shared" si="29"/>
        <v>0</v>
      </c>
      <c r="K496" s="96"/>
      <c r="L496" s="95"/>
      <c r="M496" s="97"/>
    </row>
    <row r="497" spans="2:13" s="18" customFormat="1" ht="20.100000000000001" customHeight="1" x14ac:dyDescent="0.2">
      <c r="B497" s="88">
        <v>413</v>
      </c>
      <c r="C497" s="89"/>
      <c r="D497" s="187"/>
      <c r="E497" s="101">
        <v>13</v>
      </c>
      <c r="F497" s="102" t="s">
        <v>209</v>
      </c>
      <c r="G497" s="103"/>
      <c r="H497" s="104">
        <f t="shared" si="28"/>
        <v>0</v>
      </c>
      <c r="I497" s="94"/>
      <c r="J497" s="156">
        <f t="shared" si="29"/>
        <v>0</v>
      </c>
      <c r="K497" s="96"/>
      <c r="L497" s="95"/>
      <c r="M497" s="97"/>
    </row>
    <row r="498" spans="2:13" s="18" customFormat="1" ht="20.100000000000001" customHeight="1" x14ac:dyDescent="0.2">
      <c r="B498" s="88"/>
      <c r="C498" s="89"/>
      <c r="D498" s="187"/>
      <c r="E498" s="101"/>
      <c r="F498" s="102"/>
      <c r="G498" s="103"/>
      <c r="H498" s="104">
        <f t="shared" si="28"/>
        <v>0</v>
      </c>
      <c r="I498" s="94"/>
      <c r="J498" s="156">
        <f t="shared" si="29"/>
        <v>0</v>
      </c>
      <c r="K498" s="96"/>
      <c r="L498" s="95"/>
      <c r="M498" s="97"/>
    </row>
    <row r="499" spans="2:13" s="18" customFormat="1" ht="20.100000000000001" customHeight="1" x14ac:dyDescent="0.2">
      <c r="B499" s="88"/>
      <c r="C499" s="89"/>
      <c r="D499" s="187"/>
      <c r="E499" s="101"/>
      <c r="F499" s="100" t="s">
        <v>210</v>
      </c>
      <c r="G499" s="92"/>
      <c r="H499" s="104">
        <f t="shared" si="28"/>
        <v>0</v>
      </c>
      <c r="I499" s="94"/>
      <c r="J499" s="156">
        <f t="shared" si="29"/>
        <v>0</v>
      </c>
      <c r="K499" s="96"/>
      <c r="L499" s="95"/>
      <c r="M499" s="97"/>
    </row>
    <row r="500" spans="2:13" s="18" customFormat="1" ht="20.100000000000001" customHeight="1" x14ac:dyDescent="0.2">
      <c r="B500" s="88">
        <v>417</v>
      </c>
      <c r="C500" s="89"/>
      <c r="D500" s="187"/>
      <c r="E500" s="101">
        <v>14</v>
      </c>
      <c r="F500" s="102" t="s">
        <v>211</v>
      </c>
      <c r="G500" s="103">
        <v>6000000</v>
      </c>
      <c r="H500" s="104"/>
      <c r="I500" s="94">
        <v>3512320.64</v>
      </c>
      <c r="J500" s="254"/>
      <c r="K500" s="96">
        <v>5886812.6799999997</v>
      </c>
      <c r="L500" s="156"/>
      <c r="M500" s="97"/>
    </row>
    <row r="501" spans="2:13" s="18" customFormat="1" ht="20.100000000000001" customHeight="1" x14ac:dyDescent="0.2">
      <c r="B501" s="88"/>
      <c r="C501" s="89"/>
      <c r="D501" s="187"/>
      <c r="E501" s="101"/>
      <c r="F501" s="102"/>
      <c r="G501" s="92"/>
      <c r="H501" s="104">
        <f t="shared" si="28"/>
        <v>0</v>
      </c>
      <c r="I501" s="94"/>
      <c r="J501" s="156">
        <f t="shared" si="29"/>
        <v>0</v>
      </c>
      <c r="K501" s="96"/>
      <c r="L501" s="95"/>
      <c r="M501" s="97"/>
    </row>
    <row r="502" spans="2:13" s="18" customFormat="1" ht="20.100000000000001" customHeight="1" x14ac:dyDescent="0.2">
      <c r="B502" s="88"/>
      <c r="C502" s="89"/>
      <c r="D502" s="187"/>
      <c r="E502" s="101"/>
      <c r="F502" s="100" t="s">
        <v>212</v>
      </c>
      <c r="G502" s="92"/>
      <c r="H502" s="104">
        <f t="shared" si="28"/>
        <v>0</v>
      </c>
      <c r="I502" s="94"/>
      <c r="J502" s="156">
        <f t="shared" si="29"/>
        <v>0</v>
      </c>
      <c r="K502" s="96"/>
      <c r="L502" s="95"/>
      <c r="M502" s="97"/>
    </row>
    <row r="503" spans="2:13" s="18" customFormat="1" ht="20.100000000000001" customHeight="1" x14ac:dyDescent="0.2">
      <c r="B503" s="88">
        <v>414</v>
      </c>
      <c r="C503" s="89"/>
      <c r="D503" s="187"/>
      <c r="E503" s="101">
        <v>15</v>
      </c>
      <c r="F503" s="102" t="s">
        <v>213</v>
      </c>
      <c r="G503" s="103">
        <v>18000000</v>
      </c>
      <c r="H503" s="104"/>
      <c r="I503" s="94">
        <v>150516.5</v>
      </c>
      <c r="J503" s="254"/>
      <c r="K503" s="96">
        <v>11386693.5</v>
      </c>
      <c r="L503" s="95"/>
      <c r="M503" s="97"/>
    </row>
    <row r="504" spans="2:13" s="18" customFormat="1" ht="19.5" customHeight="1" x14ac:dyDescent="0.2">
      <c r="B504" s="88"/>
      <c r="C504" s="89"/>
      <c r="D504" s="187"/>
      <c r="E504" s="101"/>
      <c r="F504" s="102"/>
      <c r="G504" s="92"/>
      <c r="H504" s="104">
        <f t="shared" si="28"/>
        <v>0</v>
      </c>
      <c r="I504" s="94"/>
      <c r="J504" s="156">
        <f t="shared" si="29"/>
        <v>0</v>
      </c>
      <c r="K504" s="96"/>
      <c r="L504" s="95"/>
      <c r="M504" s="97"/>
    </row>
    <row r="505" spans="2:13" s="18" customFormat="1" ht="20.100000000000001" customHeight="1" x14ac:dyDescent="0.2">
      <c r="B505" s="88"/>
      <c r="C505" s="89"/>
      <c r="D505" s="187"/>
      <c r="E505" s="101"/>
      <c r="F505" s="100" t="s">
        <v>214</v>
      </c>
      <c r="G505" s="92"/>
      <c r="H505" s="104">
        <f t="shared" si="28"/>
        <v>0</v>
      </c>
      <c r="I505" s="94"/>
      <c r="J505" s="156">
        <f t="shared" si="29"/>
        <v>0</v>
      </c>
      <c r="K505" s="96"/>
      <c r="L505" s="95"/>
      <c r="M505" s="97"/>
    </row>
    <row r="506" spans="2:13" s="18" customFormat="1" ht="20.100000000000001" customHeight="1" x14ac:dyDescent="0.2">
      <c r="B506" s="88">
        <v>415</v>
      </c>
      <c r="C506" s="89"/>
      <c r="D506" s="187"/>
      <c r="E506" s="101">
        <v>16</v>
      </c>
      <c r="F506" s="102" t="s">
        <v>215</v>
      </c>
      <c r="G506" s="103">
        <v>1500000</v>
      </c>
      <c r="H506" s="104"/>
      <c r="I506" s="94"/>
      <c r="J506" s="255"/>
      <c r="K506" s="96">
        <v>1148443.1000000001</v>
      </c>
      <c r="L506" s="112"/>
      <c r="M506" s="97"/>
    </row>
    <row r="507" spans="2:13" s="18" customFormat="1" ht="20.100000000000001" customHeight="1" x14ac:dyDescent="0.2">
      <c r="B507" s="88"/>
      <c r="C507" s="89"/>
      <c r="D507" s="187"/>
      <c r="E507" s="101"/>
      <c r="F507" s="100" t="s">
        <v>216</v>
      </c>
      <c r="G507" s="92"/>
      <c r="H507" s="104">
        <f t="shared" si="28"/>
        <v>0</v>
      </c>
      <c r="I507" s="94"/>
      <c r="J507" s="156"/>
      <c r="K507" s="96"/>
      <c r="L507" s="95"/>
      <c r="M507" s="97"/>
    </row>
    <row r="508" spans="2:13" s="18" customFormat="1" ht="20.100000000000001" customHeight="1" x14ac:dyDescent="0.2">
      <c r="B508" s="88">
        <v>416</v>
      </c>
      <c r="C508" s="90"/>
      <c r="D508" s="187"/>
      <c r="E508" s="101">
        <v>17</v>
      </c>
      <c r="F508" s="102" t="s">
        <v>217</v>
      </c>
      <c r="G508" s="103"/>
      <c r="H508" s="104">
        <f t="shared" si="28"/>
        <v>0</v>
      </c>
      <c r="I508" s="94"/>
      <c r="J508" s="156"/>
      <c r="K508" s="96"/>
      <c r="L508" s="95"/>
      <c r="M508" s="97"/>
    </row>
    <row r="509" spans="2:13" s="18" customFormat="1" ht="20.100000000000001" customHeight="1" x14ac:dyDescent="0.2">
      <c r="B509" s="88"/>
      <c r="C509" s="90"/>
      <c r="D509" s="187"/>
      <c r="E509" s="101"/>
      <c r="F509" s="256" t="s">
        <v>218</v>
      </c>
      <c r="G509" s="103"/>
      <c r="H509" s="104">
        <f t="shared" si="28"/>
        <v>0</v>
      </c>
      <c r="I509" s="94"/>
      <c r="J509" s="156">
        <f t="shared" si="29"/>
        <v>0</v>
      </c>
      <c r="K509" s="96"/>
      <c r="L509" s="95"/>
      <c r="M509" s="97"/>
    </row>
    <row r="510" spans="2:13" s="18" customFormat="1" ht="16.5" customHeight="1" x14ac:dyDescent="0.2">
      <c r="B510" s="88"/>
      <c r="C510" s="90"/>
      <c r="D510" s="187"/>
      <c r="E510" s="101">
        <v>18</v>
      </c>
      <c r="F510" s="256" t="s">
        <v>219</v>
      </c>
      <c r="G510" s="103">
        <v>8000000</v>
      </c>
      <c r="H510" s="104"/>
      <c r="I510" s="94">
        <v>6119023.7199999997</v>
      </c>
      <c r="J510" s="156"/>
      <c r="K510" s="96">
        <v>617628.98</v>
      </c>
      <c r="L510" s="95"/>
      <c r="M510" s="97"/>
    </row>
    <row r="511" spans="2:13" s="18" customFormat="1" ht="36.75" customHeight="1" x14ac:dyDescent="0.2">
      <c r="B511" s="88"/>
      <c r="C511" s="89"/>
      <c r="D511" s="187"/>
      <c r="E511" s="101">
        <v>19</v>
      </c>
      <c r="F511" s="256" t="s">
        <v>220</v>
      </c>
      <c r="G511" s="103">
        <v>54000000</v>
      </c>
      <c r="H511" s="104"/>
      <c r="I511" s="94">
        <v>34200655.140000001</v>
      </c>
      <c r="J511" s="156"/>
      <c r="K511" s="96">
        <v>58139473.299999997</v>
      </c>
      <c r="L511" s="95"/>
      <c r="M511" s="97"/>
    </row>
    <row r="512" spans="2:13" s="18" customFormat="1" ht="36.75" customHeight="1" thickBot="1" x14ac:dyDescent="0.25">
      <c r="B512" s="88"/>
      <c r="C512" s="89"/>
      <c r="D512" s="187"/>
      <c r="E512" s="257">
        <v>20</v>
      </c>
      <c r="F512" s="258" t="s">
        <v>221</v>
      </c>
      <c r="G512" s="259"/>
      <c r="H512" s="104"/>
      <c r="I512" s="94">
        <v>640086.92000000004</v>
      </c>
      <c r="J512" s="156"/>
      <c r="K512" s="96">
        <v>4802.3999999999996</v>
      </c>
      <c r="L512" s="95"/>
      <c r="M512" s="134"/>
    </row>
    <row r="513" spans="2:13" s="18" customFormat="1" ht="25.5" customHeight="1" x14ac:dyDescent="0.2">
      <c r="B513" s="88"/>
      <c r="C513" s="89"/>
      <c r="D513" s="89"/>
      <c r="E513" s="114"/>
      <c r="F513" s="115" t="s">
        <v>222</v>
      </c>
      <c r="G513" s="138">
        <f t="shared" ref="G513:L513" si="30">G489+G493+G500+G503+G506+G510+G511+G512</f>
        <v>100000000</v>
      </c>
      <c r="H513" s="138">
        <f t="shared" si="30"/>
        <v>0</v>
      </c>
      <c r="I513" s="138">
        <f t="shared" si="30"/>
        <v>131382336.63</v>
      </c>
      <c r="J513" s="138">
        <f t="shared" si="30"/>
        <v>0</v>
      </c>
      <c r="K513" s="138">
        <f t="shared" si="30"/>
        <v>93661729.039999992</v>
      </c>
      <c r="L513" s="214">
        <f t="shared" si="30"/>
        <v>0</v>
      </c>
      <c r="M513" s="134"/>
    </row>
    <row r="514" spans="2:13" s="18" customFormat="1" ht="20.100000000000001" customHeight="1" thickBot="1" x14ac:dyDescent="0.25">
      <c r="B514" s="118"/>
      <c r="C514" s="119"/>
      <c r="D514" s="119"/>
      <c r="E514" s="120"/>
      <c r="F514" s="121" t="s">
        <v>78</v>
      </c>
      <c r="G514" s="139"/>
      <c r="H514" s="140"/>
      <c r="I514" s="124"/>
      <c r="J514" s="125"/>
      <c r="K514" s="260"/>
      <c r="L514" s="125"/>
      <c r="M514" s="141"/>
    </row>
    <row r="515" spans="2:13" ht="15" customHeight="1" x14ac:dyDescent="0.15">
      <c r="B515" s="1">
        <v>10</v>
      </c>
      <c r="C515" s="2"/>
      <c r="D515" s="2"/>
      <c r="E515" s="2"/>
      <c r="F515" s="3"/>
      <c r="G515" s="4"/>
      <c r="H515" s="5"/>
      <c r="I515" s="6"/>
      <c r="J515" s="5"/>
      <c r="K515" s="7"/>
      <c r="L515" s="5"/>
      <c r="M515" s="8">
        <f>B515</f>
        <v>10</v>
      </c>
    </row>
    <row r="516" spans="2:13" s="11" customFormat="1" ht="15" customHeight="1" x14ac:dyDescent="0.2">
      <c r="B516" s="10" t="s">
        <v>0</v>
      </c>
      <c r="C516" s="10"/>
      <c r="D516" s="10"/>
      <c r="E516" s="10"/>
      <c r="F516" s="10"/>
      <c r="G516" s="10"/>
      <c r="H516" s="10" t="s">
        <v>1</v>
      </c>
      <c r="I516" s="10"/>
      <c r="J516" s="10"/>
      <c r="K516" s="10"/>
      <c r="L516" s="10"/>
      <c r="M516" s="10"/>
    </row>
    <row r="517" spans="2:13" s="18" customFormat="1" ht="15" customHeight="1" thickBot="1" x14ac:dyDescent="0.25">
      <c r="B517" s="8"/>
      <c r="C517" s="12"/>
      <c r="D517" s="12"/>
      <c r="E517" s="12"/>
      <c r="F517" s="13"/>
      <c r="G517" s="14"/>
      <c r="H517" s="15"/>
      <c r="I517" s="16"/>
      <c r="J517" s="15"/>
      <c r="K517" s="17"/>
      <c r="L517" s="15"/>
      <c r="M517" s="12"/>
    </row>
    <row r="518" spans="2:13" s="18" customFormat="1" ht="15" customHeight="1" x14ac:dyDescent="0.2">
      <c r="B518" s="19" t="s">
        <v>2</v>
      </c>
      <c r="C518" s="20"/>
      <c r="D518" s="20"/>
      <c r="E518" s="20"/>
      <c r="F518" s="21"/>
      <c r="G518" s="22" t="s">
        <v>3</v>
      </c>
      <c r="H518" s="23" t="s">
        <v>4</v>
      </c>
      <c r="I518" s="24" t="s">
        <v>5</v>
      </c>
      <c r="J518" s="25" t="s">
        <v>6</v>
      </c>
      <c r="K518" s="26" t="s">
        <v>7</v>
      </c>
      <c r="L518" s="27" t="s">
        <v>8</v>
      </c>
      <c r="M518" s="28"/>
    </row>
    <row r="519" spans="2:13" s="12" customFormat="1" ht="15" customHeight="1" x14ac:dyDescent="0.2">
      <c r="B519" s="29" t="s">
        <v>9</v>
      </c>
      <c r="C519" s="30" t="s">
        <v>10</v>
      </c>
      <c r="D519" s="31"/>
      <c r="E519" s="32"/>
      <c r="F519" s="33" t="s">
        <v>11</v>
      </c>
      <c r="G519" s="34" t="s">
        <v>12</v>
      </c>
      <c r="H519" s="35" t="s">
        <v>13</v>
      </c>
      <c r="I519" s="36" t="s">
        <v>14</v>
      </c>
      <c r="J519" s="37" t="s">
        <v>7</v>
      </c>
      <c r="K519" s="38" t="s">
        <v>15</v>
      </c>
      <c r="L519" s="39" t="s">
        <v>16</v>
      </c>
      <c r="M519" s="40" t="s">
        <v>17</v>
      </c>
    </row>
    <row r="520" spans="2:13" s="12" customFormat="1" ht="15" customHeight="1" x14ac:dyDescent="0.2">
      <c r="B520" s="41" t="s">
        <v>18</v>
      </c>
      <c r="C520" s="42" t="s">
        <v>19</v>
      </c>
      <c r="D520" s="43"/>
      <c r="E520" s="44"/>
      <c r="F520" s="33"/>
      <c r="G520" s="34" t="s">
        <v>20</v>
      </c>
      <c r="H520" s="35" t="s">
        <v>21</v>
      </c>
      <c r="I520" s="36" t="s">
        <v>22</v>
      </c>
      <c r="J520" s="37" t="s">
        <v>23</v>
      </c>
      <c r="K520" s="38" t="s">
        <v>24</v>
      </c>
      <c r="L520" s="39" t="s">
        <v>25</v>
      </c>
      <c r="M520" s="45" t="s">
        <v>26</v>
      </c>
    </row>
    <row r="521" spans="2:13" s="18" customFormat="1" ht="15" customHeight="1" x14ac:dyDescent="0.2">
      <c r="B521" s="46"/>
      <c r="C521" s="47" t="s">
        <v>27</v>
      </c>
      <c r="D521" s="47" t="s">
        <v>28</v>
      </c>
      <c r="E521" s="48" t="s">
        <v>29</v>
      </c>
      <c r="F521" s="49" t="s">
        <v>30</v>
      </c>
      <c r="G521" s="34" t="s">
        <v>31</v>
      </c>
      <c r="H521" s="35" t="s">
        <v>32</v>
      </c>
      <c r="I521" s="36" t="s">
        <v>33</v>
      </c>
      <c r="J521" s="37" t="s">
        <v>34</v>
      </c>
      <c r="K521" s="38" t="s">
        <v>35</v>
      </c>
      <c r="L521" s="39" t="s">
        <v>36</v>
      </c>
      <c r="M521" s="45"/>
    </row>
    <row r="522" spans="2:13" s="18" customFormat="1" ht="15" customHeight="1" x14ac:dyDescent="0.2">
      <c r="B522" s="46"/>
      <c r="C522" s="50" t="s">
        <v>37</v>
      </c>
      <c r="D522" s="50" t="s">
        <v>38</v>
      </c>
      <c r="E522" s="51" t="s">
        <v>39</v>
      </c>
      <c r="F522" s="49"/>
      <c r="G522" s="34"/>
      <c r="H522" s="52" t="s">
        <v>40</v>
      </c>
      <c r="I522" s="36" t="s">
        <v>41</v>
      </c>
      <c r="J522" s="37" t="s">
        <v>42</v>
      </c>
      <c r="K522" s="38" t="s">
        <v>43</v>
      </c>
      <c r="L522" s="39"/>
      <c r="M522" s="45"/>
    </row>
    <row r="523" spans="2:13" s="18" customFormat="1" ht="15" customHeight="1" x14ac:dyDescent="0.2">
      <c r="B523" s="46">
        <f>SUM(B489:B519)</f>
        <v>2908</v>
      </c>
      <c r="C523" s="50"/>
      <c r="D523" s="50"/>
      <c r="E523" s="13">
        <f>SUM(E489:E519)</f>
        <v>155</v>
      </c>
      <c r="F523" s="53"/>
      <c r="G523" s="34"/>
      <c r="H523" s="52" t="s">
        <v>44</v>
      </c>
      <c r="I523" s="36" t="s">
        <v>45</v>
      </c>
      <c r="J523" s="37" t="s">
        <v>46</v>
      </c>
      <c r="K523" s="38"/>
      <c r="L523" s="39"/>
      <c r="M523" s="45"/>
    </row>
    <row r="524" spans="2:13" s="18" customFormat="1" ht="15" customHeight="1" x14ac:dyDescent="0.2">
      <c r="B524" s="54"/>
      <c r="C524" s="55"/>
      <c r="D524" s="55"/>
      <c r="E524" s="56"/>
      <c r="F524" s="53"/>
      <c r="G524" s="34"/>
      <c r="H524" s="52" t="s">
        <v>47</v>
      </c>
      <c r="I524" s="36" t="s">
        <v>48</v>
      </c>
      <c r="J524" s="37"/>
      <c r="K524" s="38"/>
      <c r="L524" s="39"/>
      <c r="M524" s="45"/>
    </row>
    <row r="525" spans="2:13" s="18" customFormat="1" ht="15" customHeight="1" x14ac:dyDescent="0.2">
      <c r="B525" s="54"/>
      <c r="C525" s="55"/>
      <c r="D525" s="55"/>
      <c r="E525" s="56"/>
      <c r="F525" s="53"/>
      <c r="G525" s="34"/>
      <c r="H525" s="52" t="s">
        <v>49</v>
      </c>
      <c r="I525" s="36" t="s">
        <v>50</v>
      </c>
      <c r="J525" s="37"/>
      <c r="K525" s="38"/>
      <c r="L525" s="39"/>
      <c r="M525" s="45"/>
    </row>
    <row r="526" spans="2:13" s="18" customFormat="1" ht="15" customHeight="1" x14ac:dyDescent="0.2">
      <c r="B526" s="54"/>
      <c r="C526" s="55"/>
      <c r="D526" s="55"/>
      <c r="E526" s="56"/>
      <c r="F526" s="53"/>
      <c r="G526" s="34"/>
      <c r="H526" s="52" t="s">
        <v>51</v>
      </c>
      <c r="I526" s="36" t="s">
        <v>52</v>
      </c>
      <c r="J526" s="37"/>
      <c r="K526" s="38"/>
      <c r="L526" s="39"/>
      <c r="M526" s="45"/>
    </row>
    <row r="527" spans="2:13" s="18" customFormat="1" ht="15" customHeight="1" x14ac:dyDescent="0.2">
      <c r="B527" s="54"/>
      <c r="C527" s="55"/>
      <c r="D527" s="55"/>
      <c r="E527" s="56"/>
      <c r="F527" s="53"/>
      <c r="G527" s="34"/>
      <c r="H527" s="52" t="s">
        <v>53</v>
      </c>
      <c r="I527" s="36" t="s">
        <v>54</v>
      </c>
      <c r="J527" s="37"/>
      <c r="K527" s="38"/>
      <c r="L527" s="39"/>
      <c r="M527" s="45"/>
    </row>
    <row r="528" spans="2:13" s="18" customFormat="1" ht="15" customHeight="1" thickBot="1" x14ac:dyDescent="0.25">
      <c r="B528" s="57">
        <v>2</v>
      </c>
      <c r="C528" s="58">
        <v>3</v>
      </c>
      <c r="D528" s="58">
        <v>4</v>
      </c>
      <c r="E528" s="59">
        <v>5</v>
      </c>
      <c r="F528" s="60">
        <v>6</v>
      </c>
      <c r="G528" s="61">
        <v>7</v>
      </c>
      <c r="H528" s="62">
        <v>8</v>
      </c>
      <c r="I528" s="63">
        <v>9</v>
      </c>
      <c r="J528" s="60">
        <v>10</v>
      </c>
      <c r="K528" s="64">
        <v>11</v>
      </c>
      <c r="L528" s="60">
        <v>12</v>
      </c>
      <c r="M528" s="65">
        <v>13</v>
      </c>
    </row>
    <row r="529" spans="2:13" s="18" customFormat="1" ht="15" customHeight="1" thickTop="1" x14ac:dyDescent="0.2">
      <c r="B529" s="66"/>
      <c r="C529" s="67"/>
      <c r="D529" s="67"/>
      <c r="E529" s="68"/>
      <c r="F529" s="148"/>
      <c r="G529" s="149"/>
      <c r="H529" s="150"/>
      <c r="I529" s="151"/>
      <c r="J529" s="73"/>
      <c r="K529" s="74"/>
      <c r="L529" s="73"/>
      <c r="M529" s="131"/>
    </row>
    <row r="530" spans="2:13" s="18" customFormat="1" ht="15" customHeight="1" x14ac:dyDescent="0.2">
      <c r="B530" s="76"/>
      <c r="C530" s="77"/>
      <c r="D530" s="77"/>
      <c r="E530" s="78"/>
      <c r="F530" s="200" t="s">
        <v>223</v>
      </c>
      <c r="G530" s="201">
        <f t="shared" ref="G530:L530" si="31">G513</f>
        <v>100000000</v>
      </c>
      <c r="H530" s="202">
        <f t="shared" si="31"/>
        <v>0</v>
      </c>
      <c r="I530" s="203">
        <f t="shared" si="31"/>
        <v>131382336.63</v>
      </c>
      <c r="J530" s="202">
        <f t="shared" si="31"/>
        <v>0</v>
      </c>
      <c r="K530" s="204">
        <f t="shared" si="31"/>
        <v>93661729.039999992</v>
      </c>
      <c r="L530" s="202">
        <f t="shared" si="31"/>
        <v>0</v>
      </c>
      <c r="M530" s="205"/>
    </row>
    <row r="531" spans="2:13" s="18" customFormat="1" ht="12" customHeight="1" x14ac:dyDescent="0.2">
      <c r="B531" s="88"/>
      <c r="C531" s="187"/>
      <c r="D531" s="187"/>
      <c r="E531" s="101"/>
      <c r="F531" s="102"/>
      <c r="G531" s="92"/>
      <c r="H531" s="93"/>
      <c r="I531" s="94"/>
      <c r="J531" s="156"/>
      <c r="K531" s="96"/>
      <c r="L531" s="95"/>
      <c r="M531" s="97"/>
    </row>
    <row r="532" spans="2:13" s="18" customFormat="1" ht="20.100000000000001" customHeight="1" x14ac:dyDescent="0.2">
      <c r="B532" s="88"/>
      <c r="C532" s="90"/>
      <c r="D532" s="187"/>
      <c r="E532" s="101"/>
      <c r="F532" s="33" t="s">
        <v>85</v>
      </c>
      <c r="G532" s="92"/>
      <c r="H532" s="93"/>
      <c r="I532" s="94"/>
      <c r="J532" s="95"/>
      <c r="K532" s="96"/>
      <c r="L532" s="95"/>
      <c r="M532" s="97"/>
    </row>
    <row r="533" spans="2:13" s="18" customFormat="1" ht="20.100000000000001" customHeight="1" x14ac:dyDescent="0.2">
      <c r="B533" s="88"/>
      <c r="C533" s="187"/>
      <c r="D533" s="187"/>
      <c r="E533" s="90">
        <v>20</v>
      </c>
      <c r="F533" s="49" t="s">
        <v>86</v>
      </c>
      <c r="G533" s="92"/>
      <c r="H533" s="93"/>
      <c r="I533" s="94"/>
      <c r="J533" s="95"/>
      <c r="K533" s="96"/>
      <c r="L533" s="95"/>
      <c r="M533" s="97"/>
    </row>
    <row r="534" spans="2:13" s="18" customFormat="1" ht="14.25" customHeight="1" x14ac:dyDescent="0.2">
      <c r="B534" s="88"/>
      <c r="C534" s="187"/>
      <c r="D534" s="187"/>
      <c r="E534" s="90"/>
      <c r="F534" s="105"/>
      <c r="G534" s="92"/>
      <c r="H534" s="93"/>
      <c r="I534" s="94"/>
      <c r="J534" s="95"/>
      <c r="K534" s="96"/>
      <c r="L534" s="95"/>
      <c r="M534" s="97"/>
    </row>
    <row r="535" spans="2:13" s="18" customFormat="1" ht="20.100000000000001" customHeight="1" x14ac:dyDescent="0.2">
      <c r="B535" s="88"/>
      <c r="C535" s="187"/>
      <c r="D535" s="187"/>
      <c r="E535" s="90"/>
      <c r="F535" s="100" t="s">
        <v>224</v>
      </c>
      <c r="G535" s="92"/>
      <c r="H535" s="93"/>
      <c r="I535" s="94"/>
      <c r="J535" s="95"/>
      <c r="K535" s="96"/>
      <c r="L535" s="95"/>
      <c r="M535" s="97"/>
    </row>
    <row r="536" spans="2:13" s="18" customFormat="1" ht="27.75" customHeight="1" x14ac:dyDescent="0.2">
      <c r="B536" s="88">
        <v>5211</v>
      </c>
      <c r="C536" s="187"/>
      <c r="D536" s="187"/>
      <c r="E536" s="101">
        <v>21</v>
      </c>
      <c r="F536" s="102" t="s">
        <v>225</v>
      </c>
      <c r="G536" s="103"/>
      <c r="H536" s="104"/>
      <c r="I536" s="94">
        <v>736648.8</v>
      </c>
      <c r="J536" s="95"/>
      <c r="K536" s="96"/>
      <c r="L536" s="95"/>
      <c r="M536" s="97"/>
    </row>
    <row r="537" spans="2:13" s="18" customFormat="1" ht="15.75" customHeight="1" x14ac:dyDescent="0.2">
      <c r="B537" s="88"/>
      <c r="C537" s="187"/>
      <c r="D537" s="187"/>
      <c r="E537" s="101"/>
      <c r="F537" s="102"/>
      <c r="G537" s="92"/>
      <c r="H537" s="104">
        <f t="shared" ref="H537:H550" si="32">J537-I537</f>
        <v>0</v>
      </c>
      <c r="I537" s="94"/>
      <c r="J537" s="95">
        <f>K537+L537</f>
        <v>0</v>
      </c>
      <c r="K537" s="96"/>
      <c r="L537" s="95"/>
      <c r="M537" s="97"/>
    </row>
    <row r="538" spans="2:13" s="18" customFormat="1" ht="20.100000000000001" customHeight="1" x14ac:dyDescent="0.2">
      <c r="B538" s="88"/>
      <c r="C538" s="187"/>
      <c r="D538" s="187"/>
      <c r="E538" s="101"/>
      <c r="F538" s="100" t="s">
        <v>226</v>
      </c>
      <c r="G538" s="92"/>
      <c r="H538" s="104">
        <f t="shared" si="32"/>
        <v>0</v>
      </c>
      <c r="I538" s="94"/>
      <c r="J538" s="95">
        <f>K538+L538</f>
        <v>0</v>
      </c>
      <c r="K538" s="96"/>
      <c r="L538" s="95"/>
      <c r="M538" s="97"/>
    </row>
    <row r="539" spans="2:13" s="18" customFormat="1" ht="28.5" customHeight="1" x14ac:dyDescent="0.2">
      <c r="B539" s="88">
        <v>5212</v>
      </c>
      <c r="C539" s="187"/>
      <c r="D539" s="187"/>
      <c r="E539" s="101">
        <v>22</v>
      </c>
      <c r="F539" s="102" t="s">
        <v>227</v>
      </c>
      <c r="G539" s="103">
        <v>2000000</v>
      </c>
      <c r="H539" s="104"/>
      <c r="I539" s="94">
        <v>331647</v>
      </c>
      <c r="J539" s="95"/>
      <c r="K539" s="96">
        <v>2001845</v>
      </c>
      <c r="L539" s="95"/>
      <c r="M539" s="97"/>
    </row>
    <row r="540" spans="2:13" s="18" customFormat="1" ht="20.100000000000001" customHeight="1" x14ac:dyDescent="0.2">
      <c r="B540" s="88"/>
      <c r="C540" s="187"/>
      <c r="D540" s="187"/>
      <c r="E540" s="101" t="s">
        <v>228</v>
      </c>
      <c r="F540" s="102"/>
      <c r="G540" s="92"/>
      <c r="H540" s="104">
        <f t="shared" si="32"/>
        <v>0</v>
      </c>
      <c r="I540" s="94"/>
      <c r="J540" s="95">
        <f>K540+L540</f>
        <v>0</v>
      </c>
      <c r="K540" s="96"/>
      <c r="L540" s="95"/>
      <c r="M540" s="97"/>
    </row>
    <row r="541" spans="2:13" s="18" customFormat="1" ht="20.100000000000001" customHeight="1" x14ac:dyDescent="0.2">
      <c r="B541" s="88"/>
      <c r="C541" s="187"/>
      <c r="D541" s="187"/>
      <c r="E541" s="101"/>
      <c r="F541" s="100" t="s">
        <v>229</v>
      </c>
      <c r="G541" s="92"/>
      <c r="H541" s="104">
        <f t="shared" si="32"/>
        <v>0</v>
      </c>
      <c r="I541" s="94"/>
      <c r="J541" s="95">
        <f>K541+L541</f>
        <v>0</v>
      </c>
      <c r="K541" s="96"/>
      <c r="L541" s="95"/>
      <c r="M541" s="97"/>
    </row>
    <row r="542" spans="2:13" s="18" customFormat="1" ht="20.100000000000001" customHeight="1" x14ac:dyDescent="0.2">
      <c r="B542" s="88">
        <v>5215</v>
      </c>
      <c r="C542" s="187"/>
      <c r="D542" s="187"/>
      <c r="E542" s="101">
        <v>23</v>
      </c>
      <c r="F542" s="102" t="s">
        <v>230</v>
      </c>
      <c r="G542" s="103">
        <v>100000</v>
      </c>
      <c r="H542" s="104"/>
      <c r="I542" s="94">
        <v>113971.31</v>
      </c>
      <c r="J542" s="95"/>
      <c r="K542" s="96">
        <v>24929</v>
      </c>
      <c r="L542" s="95"/>
      <c r="M542" s="97"/>
    </row>
    <row r="543" spans="2:13" s="18" customFormat="1" ht="20.100000000000001" customHeight="1" x14ac:dyDescent="0.2">
      <c r="B543" s="88"/>
      <c r="C543" s="187"/>
      <c r="D543" s="187"/>
      <c r="E543" s="101"/>
      <c r="F543" s="102"/>
      <c r="G543" s="92"/>
      <c r="H543" s="104">
        <f t="shared" si="32"/>
        <v>0</v>
      </c>
      <c r="I543" s="94"/>
      <c r="J543" s="95"/>
      <c r="K543" s="96"/>
      <c r="L543" s="95"/>
      <c r="M543" s="97"/>
    </row>
    <row r="544" spans="2:13" s="18" customFormat="1" ht="20.100000000000001" customHeight="1" x14ac:dyDescent="0.2">
      <c r="B544" s="88"/>
      <c r="C544" s="187"/>
      <c r="D544" s="187"/>
      <c r="E544" s="101"/>
      <c r="F544" s="100" t="s">
        <v>231</v>
      </c>
      <c r="G544" s="92"/>
      <c r="H544" s="104">
        <f t="shared" si="32"/>
        <v>0</v>
      </c>
      <c r="I544" s="94"/>
      <c r="J544" s="95"/>
      <c r="K544" s="96"/>
      <c r="L544" s="95"/>
      <c r="M544" s="97"/>
    </row>
    <row r="545" spans="2:13" s="18" customFormat="1" ht="20.100000000000001" customHeight="1" x14ac:dyDescent="0.2">
      <c r="B545" s="88">
        <v>5216</v>
      </c>
      <c r="C545" s="187"/>
      <c r="D545" s="187"/>
      <c r="E545" s="101">
        <v>24</v>
      </c>
      <c r="F545" s="102" t="s">
        <v>232</v>
      </c>
      <c r="G545" s="103"/>
      <c r="H545" s="104">
        <f t="shared" si="32"/>
        <v>0</v>
      </c>
      <c r="I545" s="94"/>
      <c r="J545" s="95"/>
      <c r="K545" s="96"/>
      <c r="L545" s="95"/>
      <c r="M545" s="97"/>
    </row>
    <row r="546" spans="2:13" s="18" customFormat="1" ht="20.100000000000001" hidden="1" customHeight="1" x14ac:dyDescent="0.2">
      <c r="B546" s="88"/>
      <c r="C546" s="187"/>
      <c r="D546" s="187"/>
      <c r="E546" s="101"/>
      <c r="F546" s="102"/>
      <c r="G546" s="92"/>
      <c r="H546" s="104">
        <f t="shared" si="32"/>
        <v>0</v>
      </c>
      <c r="I546" s="94"/>
      <c r="J546" s="95"/>
      <c r="K546" s="96"/>
      <c r="L546" s="95"/>
      <c r="M546" s="97"/>
    </row>
    <row r="547" spans="2:13" s="18" customFormat="1" ht="20.100000000000001" hidden="1" customHeight="1" x14ac:dyDescent="0.2">
      <c r="B547" s="88"/>
      <c r="C547" s="187"/>
      <c r="D547" s="187"/>
      <c r="E547" s="101"/>
      <c r="F547" s="102"/>
      <c r="G547" s="92"/>
      <c r="H547" s="104">
        <f t="shared" si="32"/>
        <v>0</v>
      </c>
      <c r="I547" s="94"/>
      <c r="J547" s="95"/>
      <c r="K547" s="96"/>
      <c r="L547" s="95"/>
      <c r="M547" s="97"/>
    </row>
    <row r="548" spans="2:13" s="18" customFormat="1" ht="20.100000000000001" customHeight="1" x14ac:dyDescent="0.2">
      <c r="B548" s="88"/>
      <c r="C548" s="187"/>
      <c r="D548" s="187"/>
      <c r="E548" s="101"/>
      <c r="F548" s="102"/>
      <c r="G548" s="92"/>
      <c r="H548" s="104">
        <f t="shared" si="32"/>
        <v>0</v>
      </c>
      <c r="I548" s="94"/>
      <c r="J548" s="95"/>
      <c r="K548" s="96"/>
      <c r="L548" s="95"/>
      <c r="M548" s="97"/>
    </row>
    <row r="549" spans="2:13" s="18" customFormat="1" ht="20.100000000000001" customHeight="1" x14ac:dyDescent="0.2">
      <c r="B549" s="88"/>
      <c r="C549" s="187"/>
      <c r="D549" s="187"/>
      <c r="E549" s="101"/>
      <c r="F549" s="100" t="s">
        <v>233</v>
      </c>
      <c r="G549" s="92"/>
      <c r="H549" s="104">
        <f t="shared" si="32"/>
        <v>0</v>
      </c>
      <c r="I549" s="94"/>
      <c r="J549" s="95"/>
      <c r="K549" s="96"/>
      <c r="L549" s="95"/>
      <c r="M549" s="97"/>
    </row>
    <row r="550" spans="2:13" s="18" customFormat="1" ht="20.100000000000001" customHeight="1" x14ac:dyDescent="0.2">
      <c r="B550" s="88">
        <v>5209</v>
      </c>
      <c r="C550" s="187"/>
      <c r="D550" s="187"/>
      <c r="E550" s="101">
        <v>25</v>
      </c>
      <c r="F550" s="102" t="s">
        <v>234</v>
      </c>
      <c r="G550" s="103"/>
      <c r="H550" s="104">
        <f t="shared" si="32"/>
        <v>0</v>
      </c>
      <c r="I550" s="94"/>
      <c r="J550" s="95"/>
      <c r="K550" s="96"/>
      <c r="L550" s="95"/>
      <c r="M550" s="134"/>
    </row>
    <row r="551" spans="2:13" s="18" customFormat="1" ht="20.100000000000001" customHeight="1" x14ac:dyDescent="0.2">
      <c r="B551" s="88"/>
      <c r="C551" s="187"/>
      <c r="D551" s="187"/>
      <c r="E551" s="101"/>
      <c r="F551" s="102"/>
      <c r="G551" s="103"/>
      <c r="H551" s="261"/>
      <c r="I551" s="262"/>
      <c r="J551" s="263"/>
      <c r="K551" s="264"/>
      <c r="L551" s="95"/>
      <c r="M551" s="134"/>
    </row>
    <row r="552" spans="2:13" s="18" customFormat="1" ht="20.100000000000001" customHeight="1" x14ac:dyDescent="0.2">
      <c r="B552" s="88"/>
      <c r="C552" s="89"/>
      <c r="D552" s="89"/>
      <c r="E552" s="90"/>
      <c r="F552" s="265" t="s">
        <v>235</v>
      </c>
      <c r="G552" s="266">
        <f>G542+G539+G536+G511+G510+G506+G503+G500+G493+G489</f>
        <v>102100000</v>
      </c>
      <c r="H552" s="267">
        <f>H542+H539+H536+H511+H510+H506+H503+H500+H493+H489</f>
        <v>0</v>
      </c>
      <c r="I552" s="268">
        <f>I489+I493+I500+I503+I510+I511+I512+I536+I539+I542</f>
        <v>132564603.73999999</v>
      </c>
      <c r="J552" s="267">
        <f>J489+J493+J500+J503+J506+J510+J511+J512+J536+J539+J542</f>
        <v>0</v>
      </c>
      <c r="K552" s="269">
        <f>K489+K493+K500+K503+K506+K510+K511+K512+K536+K539+K542</f>
        <v>95688503.039999992</v>
      </c>
      <c r="L552" s="267">
        <f>L542+L539+L536+L511+L510+L506+L503+L500+L493+L489+L512</f>
        <v>0</v>
      </c>
      <c r="M552" s="134"/>
    </row>
    <row r="553" spans="2:13" s="18" customFormat="1" ht="20.100000000000001" customHeight="1" x14ac:dyDescent="0.2">
      <c r="B553" s="88"/>
      <c r="C553" s="89"/>
      <c r="D553" s="89"/>
      <c r="E553" s="90"/>
      <c r="F553" s="270"/>
      <c r="G553" s="92"/>
      <c r="H553" s="271"/>
      <c r="I553" s="262"/>
      <c r="J553" s="272"/>
      <c r="K553" s="273"/>
      <c r="L553" s="274"/>
      <c r="M553" s="134"/>
    </row>
    <row r="554" spans="2:13" s="18" customFormat="1" ht="20.100000000000001" customHeight="1" x14ac:dyDescent="0.2">
      <c r="B554" s="88"/>
      <c r="C554" s="187"/>
      <c r="D554" s="187"/>
      <c r="E554" s="101"/>
      <c r="F554" s="98" t="s">
        <v>236</v>
      </c>
      <c r="G554" s="92"/>
      <c r="H554" s="93"/>
      <c r="I554" s="94"/>
      <c r="J554" s="95"/>
      <c r="K554" s="96"/>
      <c r="L554" s="95"/>
      <c r="M554" s="134"/>
    </row>
    <row r="555" spans="2:13" s="18" customFormat="1" ht="20.100000000000001" customHeight="1" x14ac:dyDescent="0.2">
      <c r="B555" s="88"/>
      <c r="C555" s="89"/>
      <c r="D555" s="89">
        <v>20</v>
      </c>
      <c r="E555" s="90" t="s">
        <v>237</v>
      </c>
      <c r="F555" s="99" t="s">
        <v>238</v>
      </c>
      <c r="G555" s="92"/>
      <c r="H555" s="93"/>
      <c r="I555" s="94"/>
      <c r="J555" s="95"/>
      <c r="K555" s="96"/>
      <c r="L555" s="95"/>
      <c r="M555" s="134"/>
    </row>
    <row r="556" spans="2:13" s="18" customFormat="1" ht="20.100000000000001" customHeight="1" x14ac:dyDescent="0.2">
      <c r="B556" s="88"/>
      <c r="C556" s="89"/>
      <c r="D556" s="89"/>
      <c r="E556" s="90"/>
      <c r="F556" s="53"/>
      <c r="G556" s="92"/>
      <c r="H556" s="93"/>
      <c r="I556" s="94"/>
      <c r="J556" s="95"/>
      <c r="K556" s="96"/>
      <c r="L556" s="95"/>
      <c r="M556" s="134"/>
    </row>
    <row r="557" spans="2:13" s="18" customFormat="1" ht="20.100000000000001" customHeight="1" x14ac:dyDescent="0.2">
      <c r="B557" s="88"/>
      <c r="C557" s="89"/>
      <c r="D557" s="89"/>
      <c r="E557" s="90"/>
      <c r="F557" s="33" t="s">
        <v>99</v>
      </c>
      <c r="G557" s="92"/>
      <c r="H557" s="93"/>
      <c r="I557" s="94"/>
      <c r="J557" s="95"/>
      <c r="K557" s="96"/>
      <c r="L557" s="95"/>
      <c r="M557" s="97"/>
    </row>
    <row r="558" spans="2:13" s="18" customFormat="1" ht="20.100000000000001" customHeight="1" x14ac:dyDescent="0.2">
      <c r="B558" s="88"/>
      <c r="C558" s="77"/>
      <c r="D558" s="90"/>
      <c r="E558" s="90">
        <v>10</v>
      </c>
      <c r="F558" s="49" t="s">
        <v>63</v>
      </c>
      <c r="G558" s="92"/>
      <c r="H558" s="93"/>
      <c r="I558" s="94"/>
      <c r="J558" s="95"/>
      <c r="K558" s="96"/>
      <c r="L558" s="95"/>
      <c r="M558" s="97"/>
    </row>
    <row r="559" spans="2:13" s="18" customFormat="1" ht="20.100000000000001" customHeight="1" x14ac:dyDescent="0.2">
      <c r="B559" s="88"/>
      <c r="C559" s="77"/>
      <c r="D559" s="90"/>
      <c r="E559" s="90"/>
      <c r="F559" s="53"/>
      <c r="G559" s="92"/>
      <c r="H559" s="93"/>
      <c r="I559" s="94"/>
      <c r="J559" s="95"/>
      <c r="K559" s="96"/>
      <c r="L559" s="95"/>
      <c r="M559" s="97"/>
    </row>
    <row r="560" spans="2:13" s="18" customFormat="1" ht="20.100000000000001" customHeight="1" x14ac:dyDescent="0.2">
      <c r="B560" s="88"/>
      <c r="C560" s="77"/>
      <c r="D560" s="90"/>
      <c r="E560" s="90"/>
      <c r="F560" s="100" t="s">
        <v>239</v>
      </c>
      <c r="G560" s="92"/>
      <c r="H560" s="93"/>
      <c r="I560" s="94"/>
      <c r="J560" s="95"/>
      <c r="K560" s="96"/>
      <c r="L560" s="95"/>
      <c r="M560" s="97"/>
    </row>
    <row r="561" spans="2:13" s="18" customFormat="1" ht="20.100000000000001" customHeight="1" x14ac:dyDescent="0.2">
      <c r="B561" s="88">
        <v>404</v>
      </c>
      <c r="C561" s="89"/>
      <c r="D561" s="90"/>
      <c r="E561" s="101">
        <v>11</v>
      </c>
      <c r="F561" s="102" t="s">
        <v>240</v>
      </c>
      <c r="G561" s="103">
        <v>100</v>
      </c>
      <c r="H561" s="104"/>
      <c r="I561" s="94">
        <v>3363.57</v>
      </c>
      <c r="J561" s="95"/>
      <c r="K561" s="96"/>
      <c r="L561" s="95"/>
      <c r="M561" s="97"/>
    </row>
    <row r="562" spans="2:13" s="18" customFormat="1" ht="15" customHeight="1" x14ac:dyDescent="0.2">
      <c r="B562" s="88"/>
      <c r="C562" s="187"/>
      <c r="D562" s="187"/>
      <c r="E562" s="101"/>
      <c r="F562" s="102"/>
      <c r="G562" s="103"/>
      <c r="H562" s="104"/>
      <c r="I562" s="94"/>
      <c r="J562" s="95"/>
      <c r="K562" s="96"/>
      <c r="L562" s="95"/>
      <c r="M562" s="97"/>
    </row>
    <row r="563" spans="2:13" s="18" customFormat="1" ht="20.100000000000001" customHeight="1" x14ac:dyDescent="0.2">
      <c r="B563" s="88"/>
      <c r="C563" s="89"/>
      <c r="D563" s="90"/>
      <c r="E563" s="101"/>
      <c r="F563" s="33" t="s">
        <v>85</v>
      </c>
      <c r="G563" s="92"/>
      <c r="H563" s="93"/>
      <c r="I563" s="94"/>
      <c r="J563" s="95"/>
      <c r="K563" s="96"/>
      <c r="L563" s="95"/>
      <c r="M563" s="97"/>
    </row>
    <row r="564" spans="2:13" s="18" customFormat="1" ht="20.100000000000001" customHeight="1" x14ac:dyDescent="0.2">
      <c r="B564" s="88"/>
      <c r="C564" s="89"/>
      <c r="D564" s="90"/>
      <c r="E564" s="90">
        <v>20</v>
      </c>
      <c r="F564" s="49" t="s">
        <v>86</v>
      </c>
      <c r="G564" s="92"/>
      <c r="H564" s="93"/>
      <c r="I564" s="94"/>
      <c r="J564" s="95"/>
      <c r="K564" s="96"/>
      <c r="L564" s="95"/>
      <c r="M564" s="97"/>
    </row>
    <row r="565" spans="2:13" s="18" customFormat="1" ht="13.5" customHeight="1" x14ac:dyDescent="0.2">
      <c r="B565" s="88"/>
      <c r="C565" s="89"/>
      <c r="D565" s="90"/>
      <c r="E565" s="90"/>
      <c r="F565" s="105"/>
      <c r="G565" s="92"/>
      <c r="H565" s="93"/>
      <c r="I565" s="94"/>
      <c r="J565" s="95"/>
      <c r="K565" s="96"/>
      <c r="L565" s="95"/>
      <c r="M565" s="97"/>
    </row>
    <row r="566" spans="2:13" s="18" customFormat="1" ht="20.100000000000001" customHeight="1" x14ac:dyDescent="0.2">
      <c r="B566" s="88"/>
      <c r="C566" s="89"/>
      <c r="D566" s="90"/>
      <c r="E566" s="90"/>
      <c r="F566" s="100" t="s">
        <v>241</v>
      </c>
      <c r="G566" s="92"/>
      <c r="H566" s="93"/>
      <c r="I566" s="94"/>
      <c r="J566" s="95"/>
      <c r="K566" s="96"/>
      <c r="L566" s="95"/>
      <c r="M566" s="97"/>
    </row>
    <row r="567" spans="2:13" s="18" customFormat="1" ht="20.100000000000001" customHeight="1" x14ac:dyDescent="0.2">
      <c r="B567" s="88">
        <v>5271</v>
      </c>
      <c r="C567" s="89"/>
      <c r="D567" s="90"/>
      <c r="E567" s="101">
        <v>21</v>
      </c>
      <c r="F567" s="102" t="s">
        <v>242</v>
      </c>
      <c r="G567" s="275"/>
      <c r="H567" s="104"/>
      <c r="I567" s="94"/>
      <c r="J567" s="113"/>
      <c r="K567" s="96"/>
      <c r="L567" s="95"/>
      <c r="M567" s="97"/>
    </row>
    <row r="568" spans="2:13" s="18" customFormat="1" ht="13.5" customHeight="1" thickBot="1" x14ac:dyDescent="0.25">
      <c r="B568" s="88"/>
      <c r="C568" s="89"/>
      <c r="D568" s="90"/>
      <c r="E568" s="101"/>
      <c r="F568" s="251"/>
      <c r="G568" s="275"/>
      <c r="H568" s="276"/>
      <c r="I568" s="124"/>
      <c r="J568" s="125"/>
      <c r="K568" s="17"/>
      <c r="L568" s="127"/>
      <c r="M568" s="97"/>
    </row>
    <row r="569" spans="2:13" s="18" customFormat="1" ht="25.5" customHeight="1" x14ac:dyDescent="0.2">
      <c r="B569" s="88"/>
      <c r="C569" s="89"/>
      <c r="D569" s="89"/>
      <c r="E569" s="114"/>
      <c r="F569" s="277" t="s">
        <v>222</v>
      </c>
      <c r="G569" s="278">
        <f t="shared" ref="G569:L569" si="33">G530+G536+G539+G542+G545+G550+G561+G567</f>
        <v>102100100</v>
      </c>
      <c r="H569" s="279">
        <f t="shared" si="33"/>
        <v>0</v>
      </c>
      <c r="I569" s="280">
        <f t="shared" si="33"/>
        <v>132567967.30999999</v>
      </c>
      <c r="J569" s="279">
        <f t="shared" si="33"/>
        <v>0</v>
      </c>
      <c r="K569" s="281">
        <f t="shared" si="33"/>
        <v>95688503.039999992</v>
      </c>
      <c r="L569" s="279">
        <f t="shared" si="33"/>
        <v>0</v>
      </c>
      <c r="M569" s="134"/>
    </row>
    <row r="570" spans="2:13" s="18" customFormat="1" ht="20.100000000000001" customHeight="1" thickBot="1" x14ac:dyDescent="0.25">
      <c r="B570" s="118"/>
      <c r="C570" s="119"/>
      <c r="D570" s="119"/>
      <c r="E570" s="120"/>
      <c r="F570" s="282" t="s">
        <v>78</v>
      </c>
      <c r="G570" s="283"/>
      <c r="H570" s="284"/>
      <c r="I570" s="285"/>
      <c r="J570" s="286"/>
      <c r="K570" s="287"/>
      <c r="L570" s="286"/>
      <c r="M570" s="141"/>
    </row>
    <row r="571" spans="2:13" ht="15" customHeight="1" x14ac:dyDescent="0.15">
      <c r="B571" s="1">
        <v>11</v>
      </c>
      <c r="C571" s="2"/>
      <c r="D571" s="2"/>
      <c r="E571" s="2"/>
      <c r="F571" s="3"/>
      <c r="G571" s="4"/>
      <c r="H571" s="5"/>
      <c r="I571" s="6"/>
      <c r="J571" s="5"/>
      <c r="K571" s="7"/>
      <c r="L571" s="5"/>
      <c r="M571" s="8">
        <f>B571</f>
        <v>11</v>
      </c>
    </row>
    <row r="572" spans="2:13" s="11" customFormat="1" ht="15" customHeight="1" x14ac:dyDescent="0.2">
      <c r="B572" s="10" t="s">
        <v>0</v>
      </c>
      <c r="C572" s="10"/>
      <c r="D572" s="10"/>
      <c r="E572" s="10"/>
      <c r="F572" s="10"/>
      <c r="G572" s="10"/>
      <c r="H572" s="10" t="s">
        <v>1</v>
      </c>
      <c r="I572" s="10"/>
      <c r="J572" s="10"/>
      <c r="K572" s="10"/>
      <c r="L572" s="10"/>
      <c r="M572" s="10"/>
    </row>
    <row r="573" spans="2:13" s="18" customFormat="1" ht="15" customHeight="1" thickBot="1" x14ac:dyDescent="0.25">
      <c r="B573" s="8"/>
      <c r="C573" s="12"/>
      <c r="D573" s="12"/>
      <c r="E573" s="12"/>
      <c r="F573" s="13"/>
      <c r="G573" s="14"/>
      <c r="H573" s="15"/>
      <c r="I573" s="16"/>
      <c r="J573" s="15"/>
      <c r="K573" s="17"/>
      <c r="L573" s="15"/>
      <c r="M573" s="12"/>
    </row>
    <row r="574" spans="2:13" s="18" customFormat="1" ht="15" customHeight="1" x14ac:dyDescent="0.2">
      <c r="B574" s="19" t="s">
        <v>2</v>
      </c>
      <c r="C574" s="20"/>
      <c r="D574" s="20"/>
      <c r="E574" s="20"/>
      <c r="F574" s="21"/>
      <c r="G574" s="22" t="s">
        <v>3</v>
      </c>
      <c r="H574" s="23" t="s">
        <v>4</v>
      </c>
      <c r="I574" s="24" t="s">
        <v>5</v>
      </c>
      <c r="J574" s="25" t="s">
        <v>6</v>
      </c>
      <c r="K574" s="26" t="s">
        <v>7</v>
      </c>
      <c r="L574" s="27" t="s">
        <v>8</v>
      </c>
      <c r="M574" s="28"/>
    </row>
    <row r="575" spans="2:13" s="12" customFormat="1" ht="15" customHeight="1" x14ac:dyDescent="0.2">
      <c r="B575" s="29" t="s">
        <v>9</v>
      </c>
      <c r="C575" s="30" t="s">
        <v>10</v>
      </c>
      <c r="D575" s="31"/>
      <c r="E575" s="32"/>
      <c r="F575" s="33" t="s">
        <v>11</v>
      </c>
      <c r="G575" s="34" t="s">
        <v>12</v>
      </c>
      <c r="H575" s="35" t="s">
        <v>13</v>
      </c>
      <c r="I575" s="36" t="s">
        <v>14</v>
      </c>
      <c r="J575" s="37" t="s">
        <v>7</v>
      </c>
      <c r="K575" s="38" t="s">
        <v>15</v>
      </c>
      <c r="L575" s="39" t="s">
        <v>16</v>
      </c>
      <c r="M575" s="40" t="s">
        <v>17</v>
      </c>
    </row>
    <row r="576" spans="2:13" s="12" customFormat="1" ht="15" customHeight="1" x14ac:dyDescent="0.2">
      <c r="B576" s="41" t="s">
        <v>18</v>
      </c>
      <c r="C576" s="42" t="s">
        <v>19</v>
      </c>
      <c r="D576" s="43"/>
      <c r="E576" s="44"/>
      <c r="F576" s="33"/>
      <c r="G576" s="34" t="s">
        <v>20</v>
      </c>
      <c r="H576" s="35" t="s">
        <v>21</v>
      </c>
      <c r="I576" s="36" t="s">
        <v>22</v>
      </c>
      <c r="J576" s="37" t="s">
        <v>23</v>
      </c>
      <c r="K576" s="38" t="s">
        <v>24</v>
      </c>
      <c r="L576" s="39" t="s">
        <v>25</v>
      </c>
      <c r="M576" s="45" t="s">
        <v>26</v>
      </c>
    </row>
    <row r="577" spans="2:13" s="18" customFormat="1" ht="15" customHeight="1" x14ac:dyDescent="0.2">
      <c r="B577" s="46"/>
      <c r="C577" s="47" t="s">
        <v>27</v>
      </c>
      <c r="D577" s="47" t="s">
        <v>28</v>
      </c>
      <c r="E577" s="48" t="s">
        <v>29</v>
      </c>
      <c r="F577" s="49" t="s">
        <v>30</v>
      </c>
      <c r="G577" s="34" t="s">
        <v>31</v>
      </c>
      <c r="H577" s="35" t="s">
        <v>32</v>
      </c>
      <c r="I577" s="36" t="s">
        <v>33</v>
      </c>
      <c r="J577" s="37" t="s">
        <v>34</v>
      </c>
      <c r="K577" s="38" t="s">
        <v>35</v>
      </c>
      <c r="L577" s="39" t="s">
        <v>36</v>
      </c>
      <c r="M577" s="45"/>
    </row>
    <row r="578" spans="2:13" s="18" customFormat="1" ht="15" customHeight="1" x14ac:dyDescent="0.2">
      <c r="B578" s="46"/>
      <c r="C578" s="50" t="s">
        <v>37</v>
      </c>
      <c r="D578" s="50" t="s">
        <v>38</v>
      </c>
      <c r="E578" s="51" t="s">
        <v>39</v>
      </c>
      <c r="F578" s="49"/>
      <c r="G578" s="34"/>
      <c r="H578" s="52" t="s">
        <v>40</v>
      </c>
      <c r="I578" s="36" t="s">
        <v>41</v>
      </c>
      <c r="J578" s="37" t="s">
        <v>42</v>
      </c>
      <c r="K578" s="38" t="s">
        <v>43</v>
      </c>
      <c r="L578" s="39"/>
      <c r="M578" s="45"/>
    </row>
    <row r="579" spans="2:13" s="18" customFormat="1" ht="15" customHeight="1" x14ac:dyDescent="0.2">
      <c r="B579" s="46"/>
      <c r="C579" s="50"/>
      <c r="D579" s="50"/>
      <c r="E579" s="13"/>
      <c r="F579" s="53"/>
      <c r="G579" s="34"/>
      <c r="H579" s="52" t="s">
        <v>44</v>
      </c>
      <c r="I579" s="36" t="s">
        <v>45</v>
      </c>
      <c r="J579" s="37" t="s">
        <v>46</v>
      </c>
      <c r="K579" s="38"/>
      <c r="L579" s="39"/>
      <c r="M579" s="45"/>
    </row>
    <row r="580" spans="2:13" s="18" customFormat="1" ht="15" customHeight="1" x14ac:dyDescent="0.2">
      <c r="B580" s="54"/>
      <c r="C580" s="55"/>
      <c r="D580" s="55"/>
      <c r="E580" s="56"/>
      <c r="F580" s="53"/>
      <c r="G580" s="34"/>
      <c r="H580" s="52" t="s">
        <v>47</v>
      </c>
      <c r="I580" s="36" t="s">
        <v>48</v>
      </c>
      <c r="J580" s="37"/>
      <c r="K580" s="38"/>
      <c r="L580" s="39"/>
      <c r="M580" s="45"/>
    </row>
    <row r="581" spans="2:13" s="18" customFormat="1" ht="15" customHeight="1" x14ac:dyDescent="0.2">
      <c r="B581" s="54"/>
      <c r="C581" s="55"/>
      <c r="D581" s="55"/>
      <c r="E581" s="56"/>
      <c r="F581" s="53"/>
      <c r="G581" s="34"/>
      <c r="H581" s="52" t="s">
        <v>49</v>
      </c>
      <c r="I581" s="36" t="s">
        <v>50</v>
      </c>
      <c r="J581" s="37"/>
      <c r="K581" s="38"/>
      <c r="L581" s="39"/>
      <c r="M581" s="45"/>
    </row>
    <row r="582" spans="2:13" s="18" customFormat="1" ht="15" customHeight="1" x14ac:dyDescent="0.2">
      <c r="B582" s="54"/>
      <c r="C582" s="55"/>
      <c r="D582" s="55"/>
      <c r="E582" s="56"/>
      <c r="F582" s="53"/>
      <c r="G582" s="34"/>
      <c r="H582" s="52" t="s">
        <v>51</v>
      </c>
      <c r="I582" s="36" t="s">
        <v>52</v>
      </c>
      <c r="J582" s="37"/>
      <c r="K582" s="38"/>
      <c r="L582" s="39"/>
      <c r="M582" s="45"/>
    </row>
    <row r="583" spans="2:13" s="18" customFormat="1" ht="15" customHeight="1" x14ac:dyDescent="0.2">
      <c r="B583" s="54"/>
      <c r="C583" s="55"/>
      <c r="D583" s="55"/>
      <c r="E583" s="56"/>
      <c r="F583" s="53"/>
      <c r="G583" s="34"/>
      <c r="H583" s="52" t="s">
        <v>53</v>
      </c>
      <c r="I583" s="36" t="s">
        <v>54</v>
      </c>
      <c r="J583" s="37"/>
      <c r="K583" s="38"/>
      <c r="L583" s="39"/>
      <c r="M583" s="45"/>
    </row>
    <row r="584" spans="2:13" s="18" customFormat="1" ht="15" customHeight="1" thickBot="1" x14ac:dyDescent="0.25">
      <c r="B584" s="57">
        <v>2</v>
      </c>
      <c r="C584" s="58">
        <v>3</v>
      </c>
      <c r="D584" s="58">
        <v>4</v>
      </c>
      <c r="E584" s="59">
        <v>5</v>
      </c>
      <c r="F584" s="60">
        <v>6</v>
      </c>
      <c r="G584" s="61">
        <v>7</v>
      </c>
      <c r="H584" s="62">
        <v>8</v>
      </c>
      <c r="I584" s="63">
        <v>9</v>
      </c>
      <c r="J584" s="60">
        <v>10</v>
      </c>
      <c r="K584" s="64">
        <v>11</v>
      </c>
      <c r="L584" s="60">
        <v>12</v>
      </c>
      <c r="M584" s="65">
        <v>13</v>
      </c>
    </row>
    <row r="585" spans="2:13" s="18" customFormat="1" ht="15" customHeight="1" thickTop="1" x14ac:dyDescent="0.2">
      <c r="B585" s="66"/>
      <c r="C585" s="67"/>
      <c r="D585" s="67"/>
      <c r="E585" s="68"/>
      <c r="F585" s="69"/>
      <c r="G585" s="180"/>
      <c r="H585" s="181"/>
      <c r="I585" s="72"/>
      <c r="J585" s="182"/>
      <c r="K585" s="183"/>
      <c r="L585" s="182"/>
      <c r="M585" s="184"/>
    </row>
    <row r="586" spans="2:13" s="18" customFormat="1" ht="15" customHeight="1" x14ac:dyDescent="0.2">
      <c r="B586" s="76"/>
      <c r="C586" s="77"/>
      <c r="D586" s="77"/>
      <c r="E586" s="78"/>
      <c r="F586" s="200" t="s">
        <v>223</v>
      </c>
      <c r="G586" s="230">
        <f t="shared" ref="G586:L586" si="34">G569</f>
        <v>102100100</v>
      </c>
      <c r="H586" s="231">
        <f t="shared" si="34"/>
        <v>0</v>
      </c>
      <c r="I586" s="232">
        <f t="shared" si="34"/>
        <v>132567967.30999999</v>
      </c>
      <c r="J586" s="231">
        <f t="shared" si="34"/>
        <v>0</v>
      </c>
      <c r="K586" s="233">
        <f t="shared" si="34"/>
        <v>95688503.039999992</v>
      </c>
      <c r="L586" s="231">
        <f t="shared" si="34"/>
        <v>0</v>
      </c>
      <c r="M586" s="234"/>
    </row>
    <row r="587" spans="2:13" s="18" customFormat="1" ht="15" customHeight="1" x14ac:dyDescent="0.2">
      <c r="B587" s="76"/>
      <c r="C587" s="77"/>
      <c r="D587" s="77"/>
      <c r="E587" s="78"/>
      <c r="F587" s="49"/>
      <c r="G587" s="218"/>
      <c r="H587" s="219"/>
      <c r="I587" s="220"/>
      <c r="J587" s="213"/>
      <c r="K587" s="221"/>
      <c r="L587" s="213"/>
      <c r="M587" s="222"/>
    </row>
    <row r="588" spans="2:13" s="18" customFormat="1" ht="20.100000000000001" customHeight="1" x14ac:dyDescent="0.2">
      <c r="B588" s="88"/>
      <c r="C588" s="89"/>
      <c r="D588" s="90"/>
      <c r="E588" s="101"/>
      <c r="F588" s="100" t="s">
        <v>243</v>
      </c>
      <c r="G588" s="92"/>
      <c r="H588" s="93"/>
      <c r="I588" s="94"/>
      <c r="J588" s="95"/>
      <c r="K588" s="96"/>
      <c r="L588" s="95"/>
      <c r="M588" s="97"/>
    </row>
    <row r="589" spans="2:13" s="18" customFormat="1" ht="20.100000000000001" customHeight="1" x14ac:dyDescent="0.2">
      <c r="B589" s="88">
        <v>5272</v>
      </c>
      <c r="C589" s="89"/>
      <c r="D589" s="90"/>
      <c r="E589" s="101">
        <v>22</v>
      </c>
      <c r="F589" s="102" t="s">
        <v>244</v>
      </c>
      <c r="G589" s="103"/>
      <c r="H589" s="104"/>
      <c r="I589" s="94"/>
      <c r="J589" s="95"/>
      <c r="K589" s="96"/>
      <c r="L589" s="95"/>
      <c r="M589" s="97"/>
    </row>
    <row r="590" spans="2:13" s="18" customFormat="1" ht="20.100000000000001" customHeight="1" x14ac:dyDescent="0.2">
      <c r="B590" s="88"/>
      <c r="C590" s="89"/>
      <c r="D590" s="90"/>
      <c r="E590" s="101"/>
      <c r="F590" s="102" t="s">
        <v>245</v>
      </c>
      <c r="G590" s="92"/>
      <c r="H590" s="93"/>
      <c r="I590" s="94"/>
      <c r="J590" s="95"/>
      <c r="K590" s="96"/>
      <c r="L590" s="95"/>
      <c r="M590" s="97"/>
    </row>
    <row r="591" spans="2:13" s="18" customFormat="1" ht="20.100000000000001" customHeight="1" x14ac:dyDescent="0.2">
      <c r="B591" s="88"/>
      <c r="C591" s="89"/>
      <c r="D591" s="90"/>
      <c r="E591" s="101"/>
      <c r="F591" s="102"/>
      <c r="G591" s="92"/>
      <c r="H591" s="93"/>
      <c r="I591" s="94"/>
      <c r="J591" s="95"/>
      <c r="K591" s="96"/>
      <c r="L591" s="95"/>
      <c r="M591" s="97"/>
    </row>
    <row r="592" spans="2:13" s="18" customFormat="1" ht="20.100000000000001" customHeight="1" x14ac:dyDescent="0.2">
      <c r="B592" s="88"/>
      <c r="C592" s="89"/>
      <c r="D592" s="90"/>
      <c r="E592" s="101"/>
      <c r="F592" s="100" t="s">
        <v>246</v>
      </c>
      <c r="G592" s="92"/>
      <c r="H592" s="93"/>
      <c r="I592" s="94"/>
      <c r="J592" s="95"/>
      <c r="K592" s="96"/>
      <c r="L592" s="95"/>
      <c r="M592" s="97"/>
    </row>
    <row r="593" spans="2:13" s="18" customFormat="1" ht="20.100000000000001" customHeight="1" x14ac:dyDescent="0.2">
      <c r="B593" s="88">
        <v>5273</v>
      </c>
      <c r="C593" s="89"/>
      <c r="D593" s="90"/>
      <c r="E593" s="101">
        <v>23</v>
      </c>
      <c r="F593" s="102" t="s">
        <v>247</v>
      </c>
      <c r="G593" s="103"/>
      <c r="H593" s="104"/>
      <c r="I593" s="94"/>
      <c r="J593" s="95"/>
      <c r="K593" s="96"/>
      <c r="L593" s="95"/>
      <c r="M593" s="97"/>
    </row>
    <row r="594" spans="2:13" s="18" customFormat="1" ht="20.100000000000001" customHeight="1" x14ac:dyDescent="0.2">
      <c r="B594" s="88"/>
      <c r="C594" s="89"/>
      <c r="D594" s="90"/>
      <c r="E594" s="101"/>
      <c r="F594" s="105"/>
      <c r="G594" s="92"/>
      <c r="H594" s="93"/>
      <c r="I594" s="94"/>
      <c r="J594" s="95"/>
      <c r="K594" s="96"/>
      <c r="L594" s="95"/>
      <c r="M594" s="97"/>
    </row>
    <row r="595" spans="2:13" s="18" customFormat="1" ht="20.100000000000001" customHeight="1" x14ac:dyDescent="0.2">
      <c r="B595" s="88"/>
      <c r="C595" s="89"/>
      <c r="D595" s="90"/>
      <c r="E595" s="101"/>
      <c r="F595" s="33" t="s">
        <v>66</v>
      </c>
      <c r="G595" s="92"/>
      <c r="H595" s="93"/>
      <c r="I595" s="94"/>
      <c r="J595" s="95"/>
      <c r="K595" s="96"/>
      <c r="L595" s="95"/>
      <c r="M595" s="97"/>
    </row>
    <row r="596" spans="2:13" s="18" customFormat="1" ht="20.100000000000001" customHeight="1" x14ac:dyDescent="0.2">
      <c r="B596" s="88"/>
      <c r="C596" s="89"/>
      <c r="D596" s="90"/>
      <c r="E596" s="90">
        <v>30</v>
      </c>
      <c r="F596" s="49" t="s">
        <v>67</v>
      </c>
      <c r="G596" s="92"/>
      <c r="H596" s="93"/>
      <c r="I596" s="94"/>
      <c r="J596" s="95"/>
      <c r="K596" s="96"/>
      <c r="L596" s="95"/>
      <c r="M596" s="97"/>
    </row>
    <row r="597" spans="2:13" s="18" customFormat="1" ht="20.100000000000001" customHeight="1" x14ac:dyDescent="0.2">
      <c r="B597" s="88"/>
      <c r="C597" s="89"/>
      <c r="D597" s="90"/>
      <c r="E597" s="90"/>
      <c r="F597" s="53"/>
      <c r="G597" s="92"/>
      <c r="H597" s="93"/>
      <c r="I597" s="94"/>
      <c r="J597" s="95"/>
      <c r="K597" s="96"/>
      <c r="L597" s="95"/>
      <c r="M597" s="97"/>
    </row>
    <row r="598" spans="2:13" s="18" customFormat="1" ht="20.100000000000001" customHeight="1" x14ac:dyDescent="0.2">
      <c r="B598" s="88"/>
      <c r="C598" s="89"/>
      <c r="D598" s="90"/>
      <c r="E598" s="90"/>
      <c r="F598" s="100" t="s">
        <v>248</v>
      </c>
      <c r="G598" s="92"/>
      <c r="H598" s="93"/>
      <c r="I598" s="94"/>
      <c r="J598" s="95">
        <f t="shared" ref="J598:J604" si="35">K598+L598</f>
        <v>0</v>
      </c>
      <c r="K598" s="96"/>
      <c r="L598" s="95"/>
      <c r="M598" s="97"/>
    </row>
    <row r="599" spans="2:13" s="18" customFormat="1" ht="20.100000000000001" customHeight="1" x14ac:dyDescent="0.2">
      <c r="B599" s="88">
        <v>5178</v>
      </c>
      <c r="C599" s="77"/>
      <c r="D599" s="90"/>
      <c r="E599" s="101">
        <v>31</v>
      </c>
      <c r="F599" s="102" t="s">
        <v>249</v>
      </c>
      <c r="G599" s="103">
        <v>10000</v>
      </c>
      <c r="H599" s="104"/>
      <c r="I599" s="94"/>
      <c r="J599" s="95"/>
      <c r="K599" s="96">
        <v>7270</v>
      </c>
      <c r="L599" s="95"/>
      <c r="M599" s="97"/>
    </row>
    <row r="600" spans="2:13" s="18" customFormat="1" ht="20.100000000000001" customHeight="1" x14ac:dyDescent="0.2">
      <c r="B600" s="88"/>
      <c r="C600" s="89"/>
      <c r="D600" s="90"/>
      <c r="E600" s="90"/>
      <c r="F600" s="105"/>
      <c r="G600" s="92"/>
      <c r="H600" s="93"/>
      <c r="I600" s="94"/>
      <c r="J600" s="95">
        <f t="shared" si="35"/>
        <v>0</v>
      </c>
      <c r="K600" s="96"/>
      <c r="L600" s="95"/>
      <c r="M600" s="97"/>
    </row>
    <row r="601" spans="2:13" s="18" customFormat="1" ht="27.75" customHeight="1" x14ac:dyDescent="0.2">
      <c r="B601" s="88"/>
      <c r="C601" s="77"/>
      <c r="D601" s="90"/>
      <c r="E601" s="101"/>
      <c r="F601" s="102" t="s">
        <v>250</v>
      </c>
      <c r="G601" s="92"/>
      <c r="H601" s="93"/>
      <c r="I601" s="94"/>
      <c r="J601" s="95">
        <f t="shared" si="35"/>
        <v>0</v>
      </c>
      <c r="K601" s="96"/>
      <c r="L601" s="95"/>
      <c r="M601" s="97"/>
    </row>
    <row r="602" spans="2:13" s="18" customFormat="1" ht="38.25" customHeight="1" x14ac:dyDescent="0.2">
      <c r="B602" s="88">
        <v>471</v>
      </c>
      <c r="C602" s="89"/>
      <c r="D602" s="90"/>
      <c r="E602" s="101">
        <v>32</v>
      </c>
      <c r="F602" s="102" t="s">
        <v>251</v>
      </c>
      <c r="G602" s="103"/>
      <c r="H602" s="104"/>
      <c r="I602" s="94"/>
      <c r="J602" s="95">
        <f t="shared" si="35"/>
        <v>0</v>
      </c>
      <c r="K602" s="96"/>
      <c r="L602" s="95"/>
      <c r="M602" s="97"/>
    </row>
    <row r="603" spans="2:13" s="18" customFormat="1" ht="20.100000000000001" customHeight="1" x14ac:dyDescent="0.2">
      <c r="B603" s="88"/>
      <c r="C603" s="77"/>
      <c r="D603" s="90"/>
      <c r="E603" s="101"/>
      <c r="F603" s="102"/>
      <c r="G603" s="92"/>
      <c r="H603" s="93"/>
      <c r="I603" s="94"/>
      <c r="J603" s="95">
        <f t="shared" si="35"/>
        <v>0</v>
      </c>
      <c r="K603" s="96"/>
      <c r="L603" s="95"/>
      <c r="M603" s="97"/>
    </row>
    <row r="604" spans="2:13" s="165" customFormat="1" ht="20.100000000000001" customHeight="1" x14ac:dyDescent="0.2">
      <c r="B604" s="158"/>
      <c r="C604" s="207"/>
      <c r="D604" s="288"/>
      <c r="E604" s="161"/>
      <c r="F604" s="162" t="s">
        <v>252</v>
      </c>
      <c r="G604" s="92"/>
      <c r="H604" s="209"/>
      <c r="I604" s="94"/>
      <c r="J604" s="95">
        <f t="shared" si="35"/>
        <v>0</v>
      </c>
      <c r="K604" s="96"/>
      <c r="L604" s="163"/>
      <c r="M604" s="196"/>
    </row>
    <row r="605" spans="2:13" s="165" customFormat="1" ht="20.100000000000001" customHeight="1" x14ac:dyDescent="0.2">
      <c r="B605" s="158">
        <v>5179</v>
      </c>
      <c r="C605" s="207"/>
      <c r="D605" s="288"/>
      <c r="E605" s="161">
        <v>33</v>
      </c>
      <c r="F605" s="162" t="s">
        <v>253</v>
      </c>
      <c r="G605" s="92">
        <v>10000</v>
      </c>
      <c r="H605" s="209"/>
      <c r="I605" s="94"/>
      <c r="J605" s="95"/>
      <c r="K605" s="96">
        <v>10247</v>
      </c>
      <c r="L605" s="163"/>
      <c r="M605" s="196"/>
    </row>
    <row r="606" spans="2:13" s="165" customFormat="1" ht="20.100000000000001" customHeight="1" x14ac:dyDescent="0.2">
      <c r="B606" s="158"/>
      <c r="C606" s="207"/>
      <c r="D606" s="288"/>
      <c r="E606" s="161"/>
      <c r="F606" s="162"/>
      <c r="G606" s="92"/>
      <c r="H606" s="209"/>
      <c r="I606" s="94"/>
      <c r="J606" s="163"/>
      <c r="K606" s="96" t="s">
        <v>254</v>
      </c>
      <c r="L606" s="163"/>
      <c r="M606" s="196"/>
    </row>
    <row r="607" spans="2:13" s="18" customFormat="1" ht="20.100000000000001" customHeight="1" thickBot="1" x14ac:dyDescent="0.25">
      <c r="B607" s="88"/>
      <c r="C607" s="89"/>
      <c r="D607" s="89"/>
      <c r="E607" s="90"/>
      <c r="F607" s="289" t="s">
        <v>255</v>
      </c>
      <c r="G607" s="290">
        <f t="shared" ref="G607:L607" si="36">G561+G567+G589+G593+G599+G602+G605</f>
        <v>20100</v>
      </c>
      <c r="H607" s="291">
        <f t="shared" si="36"/>
        <v>0</v>
      </c>
      <c r="I607" s="292">
        <f t="shared" si="36"/>
        <v>3363.57</v>
      </c>
      <c r="J607" s="291">
        <f t="shared" si="36"/>
        <v>0</v>
      </c>
      <c r="K607" s="293">
        <f t="shared" si="36"/>
        <v>17517</v>
      </c>
      <c r="L607" s="291">
        <f t="shared" si="36"/>
        <v>0</v>
      </c>
      <c r="M607" s="134"/>
    </row>
    <row r="608" spans="2:13" s="18" customFormat="1" ht="20.100000000000001" customHeight="1" thickBot="1" x14ac:dyDescent="0.25">
      <c r="B608" s="88"/>
      <c r="C608" s="89"/>
      <c r="D608" s="89"/>
      <c r="E608" s="114"/>
      <c r="F608" s="190" t="s">
        <v>256</v>
      </c>
      <c r="G608" s="191">
        <f t="shared" ref="G608:L608" si="37">G607+G552</f>
        <v>102120100</v>
      </c>
      <c r="H608" s="192">
        <f t="shared" si="37"/>
        <v>0</v>
      </c>
      <c r="I608" s="193">
        <f t="shared" si="37"/>
        <v>132567967.30999999</v>
      </c>
      <c r="J608" s="192">
        <f t="shared" si="37"/>
        <v>0</v>
      </c>
      <c r="K608" s="194">
        <f t="shared" si="37"/>
        <v>95706020.039999992</v>
      </c>
      <c r="L608" s="192">
        <f t="shared" si="37"/>
        <v>0</v>
      </c>
      <c r="M608" s="134"/>
    </row>
    <row r="609" spans="1:13" s="18" customFormat="1" ht="20.100000000000001" customHeight="1" x14ac:dyDescent="0.2">
      <c r="B609" s="88"/>
      <c r="C609" s="89"/>
      <c r="D609" s="90"/>
      <c r="E609" s="101"/>
      <c r="F609" s="102"/>
      <c r="G609" s="103"/>
      <c r="H609" s="104"/>
      <c r="I609" s="94"/>
      <c r="J609" s="95"/>
      <c r="K609" s="96"/>
      <c r="L609" s="95"/>
      <c r="M609" s="97"/>
    </row>
    <row r="610" spans="1:13" s="18" customFormat="1" ht="20.100000000000001" customHeight="1" x14ac:dyDescent="0.2">
      <c r="B610" s="88"/>
      <c r="C610" s="89"/>
      <c r="D610" s="90"/>
      <c r="E610" s="101"/>
      <c r="F610" s="105"/>
      <c r="G610" s="92"/>
      <c r="H610" s="93"/>
      <c r="I610" s="94"/>
      <c r="J610" s="95"/>
      <c r="K610" s="96"/>
      <c r="L610" s="95"/>
      <c r="M610" s="97"/>
    </row>
    <row r="611" spans="1:13" s="18" customFormat="1" ht="20.100000000000001" customHeight="1" x14ac:dyDescent="0.2">
      <c r="B611" s="88"/>
      <c r="C611" s="89"/>
      <c r="D611" s="90"/>
      <c r="E611" s="101"/>
      <c r="F611" s="33"/>
      <c r="G611" s="92"/>
      <c r="H611" s="93"/>
      <c r="I611" s="94"/>
      <c r="J611" s="95"/>
      <c r="K611" s="96"/>
      <c r="L611" s="95"/>
      <c r="M611" s="97"/>
    </row>
    <row r="612" spans="1:13" s="18" customFormat="1" ht="20.100000000000001" customHeight="1" x14ac:dyDescent="0.2">
      <c r="B612" s="88"/>
      <c r="C612" s="89"/>
      <c r="D612" s="90"/>
      <c r="E612" s="90"/>
      <c r="F612" s="49"/>
      <c r="G612" s="92"/>
      <c r="H612" s="93"/>
      <c r="I612" s="94"/>
      <c r="J612" s="95"/>
      <c r="K612" s="96"/>
      <c r="L612" s="95"/>
      <c r="M612" s="97"/>
    </row>
    <row r="613" spans="1:13" s="18" customFormat="1" ht="20.100000000000001" customHeight="1" x14ac:dyDescent="0.2">
      <c r="B613" s="88"/>
      <c r="C613" s="89"/>
      <c r="D613" s="90"/>
      <c r="E613" s="90"/>
      <c r="F613" s="53"/>
      <c r="G613" s="92"/>
      <c r="H613" s="93"/>
      <c r="I613" s="94"/>
      <c r="J613" s="95"/>
      <c r="K613" s="96"/>
      <c r="L613" s="95"/>
      <c r="M613" s="97"/>
    </row>
    <row r="614" spans="1:13" s="18" customFormat="1" ht="20.100000000000001" customHeight="1" x14ac:dyDescent="0.2">
      <c r="B614" s="88"/>
      <c r="C614" s="89"/>
      <c r="D614" s="90"/>
      <c r="E614" s="90"/>
      <c r="F614" s="100"/>
      <c r="G614" s="92"/>
      <c r="H614" s="93"/>
      <c r="I614" s="94"/>
      <c r="J614" s="95"/>
      <c r="K614" s="96"/>
      <c r="L614" s="95"/>
      <c r="M614" s="97"/>
    </row>
    <row r="615" spans="1:13" s="18" customFormat="1" ht="20.100000000000001" customHeight="1" x14ac:dyDescent="0.2">
      <c r="B615" s="88"/>
      <c r="C615" s="77"/>
      <c r="D615" s="90"/>
      <c r="E615" s="101"/>
      <c r="F615" s="102"/>
      <c r="G615" s="103"/>
      <c r="H615" s="104"/>
      <c r="I615" s="94"/>
      <c r="J615" s="95"/>
      <c r="K615" s="96"/>
      <c r="L615" s="95"/>
      <c r="M615" s="97"/>
    </row>
    <row r="616" spans="1:13" s="18" customFormat="1" ht="20.100000000000001" customHeight="1" x14ac:dyDescent="0.2">
      <c r="B616" s="88"/>
      <c r="C616" s="77"/>
      <c r="D616" s="90"/>
      <c r="E616" s="101"/>
      <c r="F616" s="102"/>
      <c r="G616" s="103"/>
      <c r="H616" s="104"/>
      <c r="I616" s="94"/>
      <c r="J616" s="95"/>
      <c r="K616" s="96"/>
      <c r="L616" s="95"/>
      <c r="M616" s="97"/>
    </row>
    <row r="617" spans="1:13" s="18" customFormat="1" ht="20.100000000000001" customHeight="1" x14ac:dyDescent="0.2">
      <c r="B617" s="88"/>
      <c r="C617" s="77"/>
      <c r="D617" s="90"/>
      <c r="E617" s="101"/>
      <c r="F617" s="102"/>
      <c r="G617" s="103"/>
      <c r="H617" s="104"/>
      <c r="I617" s="94"/>
      <c r="J617" s="95"/>
      <c r="K617" s="96"/>
      <c r="L617" s="95"/>
      <c r="M617" s="97"/>
    </row>
    <row r="618" spans="1:13" s="18" customFormat="1" ht="20.100000000000001" customHeight="1" x14ac:dyDescent="0.2">
      <c r="B618" s="88"/>
      <c r="C618" s="77"/>
      <c r="D618" s="90"/>
      <c r="E618" s="101"/>
      <c r="F618" s="102"/>
      <c r="G618" s="103"/>
      <c r="H618" s="104"/>
      <c r="I618" s="94"/>
      <c r="J618" s="95"/>
      <c r="K618" s="96"/>
      <c r="L618" s="95"/>
      <c r="M618" s="97"/>
    </row>
    <row r="619" spans="1:13" s="18" customFormat="1" ht="20.100000000000001" customHeight="1" x14ac:dyDescent="0.2">
      <c r="B619" s="88"/>
      <c r="C619" s="77"/>
      <c r="D619" s="90"/>
      <c r="E619" s="101"/>
      <c r="F619" s="102"/>
      <c r="G619" s="103"/>
      <c r="H619" s="104"/>
      <c r="I619" s="94"/>
      <c r="J619" s="95"/>
      <c r="K619" s="96"/>
      <c r="L619" s="95"/>
      <c r="M619" s="97"/>
    </row>
    <row r="620" spans="1:13" s="18" customFormat="1" ht="14.25" customHeight="1" x14ac:dyDescent="0.2">
      <c r="B620" s="88"/>
      <c r="C620" s="77"/>
      <c r="D620" s="90"/>
      <c r="E620" s="101"/>
      <c r="F620" s="102"/>
      <c r="G620" s="103"/>
      <c r="H620" s="104"/>
      <c r="I620" s="94"/>
      <c r="J620" s="95"/>
      <c r="K620" s="96"/>
      <c r="L620" s="95"/>
      <c r="M620" s="97"/>
    </row>
    <row r="621" spans="1:13" s="18" customFormat="1" ht="29.25" customHeight="1" x14ac:dyDescent="0.2">
      <c r="B621" s="88"/>
      <c r="C621" s="77"/>
      <c r="D621" s="90"/>
      <c r="E621" s="101"/>
      <c r="F621" s="102"/>
      <c r="G621" s="103"/>
      <c r="H621" s="104"/>
      <c r="I621" s="94"/>
      <c r="J621" s="95"/>
      <c r="K621" s="96"/>
      <c r="L621" s="95"/>
      <c r="M621" s="97"/>
    </row>
    <row r="622" spans="1:13" s="18" customFormat="1" ht="20.100000000000001" customHeight="1" thickBot="1" x14ac:dyDescent="0.25">
      <c r="A622" s="249"/>
      <c r="B622" s="118"/>
      <c r="C622" s="294"/>
      <c r="D622" s="295"/>
      <c r="E622" s="250"/>
      <c r="F622" s="251"/>
      <c r="G622" s="296"/>
      <c r="H622" s="276"/>
      <c r="I622" s="124"/>
      <c r="J622" s="125"/>
      <c r="K622" s="126"/>
      <c r="L622" s="125"/>
      <c r="M622" s="252"/>
    </row>
    <row r="623" spans="1:13" ht="15" customHeight="1" x14ac:dyDescent="0.15">
      <c r="B623" s="1">
        <v>12</v>
      </c>
      <c r="C623" s="2"/>
      <c r="D623" s="2"/>
      <c r="E623" s="2"/>
      <c r="F623" s="3"/>
      <c r="G623" s="4"/>
      <c r="H623" s="5"/>
      <c r="I623" s="6"/>
      <c r="J623" s="5"/>
      <c r="K623" s="7"/>
      <c r="L623" s="5"/>
      <c r="M623" s="8">
        <f>B623</f>
        <v>12</v>
      </c>
    </row>
    <row r="624" spans="1:13" s="11" customFormat="1" ht="15" customHeight="1" x14ac:dyDescent="0.2">
      <c r="B624" s="10" t="s">
        <v>0</v>
      </c>
      <c r="C624" s="10"/>
      <c r="D624" s="10"/>
      <c r="E624" s="10"/>
      <c r="F624" s="10"/>
      <c r="G624" s="10"/>
      <c r="H624" s="10" t="s">
        <v>1</v>
      </c>
      <c r="I624" s="10"/>
      <c r="J624" s="10"/>
      <c r="K624" s="10"/>
      <c r="L624" s="10"/>
      <c r="M624" s="10"/>
    </row>
    <row r="625" spans="2:13" s="18" customFormat="1" ht="15" customHeight="1" thickBot="1" x14ac:dyDescent="0.25">
      <c r="B625" s="8"/>
      <c r="C625" s="12"/>
      <c r="D625" s="12"/>
      <c r="E625" s="12"/>
      <c r="F625" s="13"/>
      <c r="G625" s="14"/>
      <c r="H625" s="15"/>
      <c r="I625" s="16"/>
      <c r="J625" s="15"/>
      <c r="K625" s="17"/>
      <c r="L625" s="15"/>
      <c r="M625" s="12"/>
    </row>
    <row r="626" spans="2:13" s="18" customFormat="1" ht="15" customHeight="1" x14ac:dyDescent="0.2">
      <c r="B626" s="19" t="s">
        <v>2</v>
      </c>
      <c r="C626" s="20"/>
      <c r="D626" s="20"/>
      <c r="E626" s="20"/>
      <c r="F626" s="21"/>
      <c r="G626" s="22" t="s">
        <v>3</v>
      </c>
      <c r="H626" s="23" t="s">
        <v>4</v>
      </c>
      <c r="I626" s="24" t="s">
        <v>5</v>
      </c>
      <c r="J626" s="25" t="s">
        <v>6</v>
      </c>
      <c r="K626" s="26" t="s">
        <v>7</v>
      </c>
      <c r="L626" s="27" t="s">
        <v>8</v>
      </c>
      <c r="M626" s="28"/>
    </row>
    <row r="627" spans="2:13" s="12" customFormat="1" ht="15" customHeight="1" x14ac:dyDescent="0.2">
      <c r="B627" s="29" t="s">
        <v>9</v>
      </c>
      <c r="C627" s="30" t="s">
        <v>10</v>
      </c>
      <c r="D627" s="31"/>
      <c r="E627" s="32"/>
      <c r="F627" s="33" t="s">
        <v>11</v>
      </c>
      <c r="G627" s="34" t="s">
        <v>12</v>
      </c>
      <c r="H627" s="35" t="s">
        <v>13</v>
      </c>
      <c r="I627" s="36" t="s">
        <v>14</v>
      </c>
      <c r="J627" s="37" t="s">
        <v>7</v>
      </c>
      <c r="K627" s="38" t="s">
        <v>15</v>
      </c>
      <c r="L627" s="39" t="s">
        <v>16</v>
      </c>
      <c r="M627" s="40" t="s">
        <v>17</v>
      </c>
    </row>
    <row r="628" spans="2:13" s="12" customFormat="1" ht="15" customHeight="1" x14ac:dyDescent="0.2">
      <c r="B628" s="41" t="s">
        <v>18</v>
      </c>
      <c r="C628" s="42" t="s">
        <v>19</v>
      </c>
      <c r="D628" s="43"/>
      <c r="E628" s="44"/>
      <c r="F628" s="33"/>
      <c r="G628" s="34" t="s">
        <v>20</v>
      </c>
      <c r="H628" s="35" t="s">
        <v>21</v>
      </c>
      <c r="I628" s="36" t="s">
        <v>22</v>
      </c>
      <c r="J628" s="37" t="s">
        <v>23</v>
      </c>
      <c r="K628" s="38" t="s">
        <v>24</v>
      </c>
      <c r="L628" s="39" t="s">
        <v>25</v>
      </c>
      <c r="M628" s="45" t="s">
        <v>26</v>
      </c>
    </row>
    <row r="629" spans="2:13" s="18" customFormat="1" ht="15" customHeight="1" x14ac:dyDescent="0.2">
      <c r="B629" s="46"/>
      <c r="C629" s="47" t="s">
        <v>27</v>
      </c>
      <c r="D629" s="47" t="s">
        <v>28</v>
      </c>
      <c r="E629" s="48" t="s">
        <v>29</v>
      </c>
      <c r="F629" s="49" t="s">
        <v>30</v>
      </c>
      <c r="G629" s="34" t="s">
        <v>31</v>
      </c>
      <c r="H629" s="35" t="s">
        <v>32</v>
      </c>
      <c r="I629" s="36" t="s">
        <v>33</v>
      </c>
      <c r="J629" s="37" t="s">
        <v>34</v>
      </c>
      <c r="K629" s="38" t="s">
        <v>35</v>
      </c>
      <c r="L629" s="39" t="s">
        <v>36</v>
      </c>
      <c r="M629" s="45"/>
    </row>
    <row r="630" spans="2:13" s="18" customFormat="1" ht="15" customHeight="1" x14ac:dyDescent="0.2">
      <c r="B630" s="46"/>
      <c r="C630" s="50" t="s">
        <v>37</v>
      </c>
      <c r="D630" s="50" t="s">
        <v>38</v>
      </c>
      <c r="E630" s="51" t="s">
        <v>39</v>
      </c>
      <c r="F630" s="49"/>
      <c r="G630" s="34"/>
      <c r="H630" s="52" t="s">
        <v>40</v>
      </c>
      <c r="I630" s="36" t="s">
        <v>41</v>
      </c>
      <c r="J630" s="37" t="s">
        <v>42</v>
      </c>
      <c r="K630" s="38" t="s">
        <v>43</v>
      </c>
      <c r="L630" s="39"/>
      <c r="M630" s="45"/>
    </row>
    <row r="631" spans="2:13" s="18" customFormat="1" ht="15" customHeight="1" x14ac:dyDescent="0.2">
      <c r="B631" s="46"/>
      <c r="C631" s="50"/>
      <c r="D631" s="50"/>
      <c r="E631" s="13"/>
      <c r="F631" s="53"/>
      <c r="G631" s="34"/>
      <c r="H631" s="52" t="s">
        <v>44</v>
      </c>
      <c r="I631" s="36" t="s">
        <v>45</v>
      </c>
      <c r="J631" s="37" t="s">
        <v>46</v>
      </c>
      <c r="K631" s="38"/>
      <c r="L631" s="39"/>
      <c r="M631" s="45"/>
    </row>
    <row r="632" spans="2:13" s="18" customFormat="1" ht="15" customHeight="1" x14ac:dyDescent="0.2">
      <c r="B632" s="54"/>
      <c r="C632" s="55"/>
      <c r="D632" s="55"/>
      <c r="E632" s="56"/>
      <c r="F632" s="53"/>
      <c r="G632" s="34"/>
      <c r="H632" s="52" t="s">
        <v>47</v>
      </c>
      <c r="I632" s="36" t="s">
        <v>48</v>
      </c>
      <c r="J632" s="37"/>
      <c r="K632" s="38"/>
      <c r="L632" s="39"/>
      <c r="M632" s="45"/>
    </row>
    <row r="633" spans="2:13" s="18" customFormat="1" ht="15" customHeight="1" x14ac:dyDescent="0.2">
      <c r="B633" s="54"/>
      <c r="C633" s="55"/>
      <c r="D633" s="55"/>
      <c r="E633" s="56"/>
      <c r="F633" s="53"/>
      <c r="G633" s="34"/>
      <c r="H633" s="52" t="s">
        <v>49</v>
      </c>
      <c r="I633" s="36" t="s">
        <v>50</v>
      </c>
      <c r="J633" s="37"/>
      <c r="K633" s="38"/>
      <c r="L633" s="39"/>
      <c r="M633" s="45"/>
    </row>
    <row r="634" spans="2:13" s="18" customFormat="1" ht="15" customHeight="1" x14ac:dyDescent="0.2">
      <c r="B634" s="54"/>
      <c r="C634" s="55"/>
      <c r="D634" s="55"/>
      <c r="E634" s="56"/>
      <c r="F634" s="53"/>
      <c r="G634" s="34"/>
      <c r="H634" s="52" t="s">
        <v>51</v>
      </c>
      <c r="I634" s="36" t="s">
        <v>52</v>
      </c>
      <c r="J634" s="37"/>
      <c r="K634" s="38"/>
      <c r="L634" s="39"/>
      <c r="M634" s="45"/>
    </row>
    <row r="635" spans="2:13" s="18" customFormat="1" ht="15" customHeight="1" x14ac:dyDescent="0.2">
      <c r="B635" s="54"/>
      <c r="C635" s="55"/>
      <c r="D635" s="55"/>
      <c r="E635" s="56"/>
      <c r="F635" s="53"/>
      <c r="G635" s="34"/>
      <c r="H635" s="52" t="s">
        <v>53</v>
      </c>
      <c r="I635" s="36" t="s">
        <v>54</v>
      </c>
      <c r="J635" s="37"/>
      <c r="K635" s="38"/>
      <c r="L635" s="39"/>
      <c r="M635" s="45"/>
    </row>
    <row r="636" spans="2:13" s="18" customFormat="1" ht="15" customHeight="1" thickBot="1" x14ac:dyDescent="0.25">
      <c r="B636" s="57">
        <v>2</v>
      </c>
      <c r="C636" s="58">
        <v>3</v>
      </c>
      <c r="D636" s="58">
        <v>4</v>
      </c>
      <c r="E636" s="59">
        <v>5</v>
      </c>
      <c r="F636" s="60">
        <v>6</v>
      </c>
      <c r="G636" s="61">
        <v>7</v>
      </c>
      <c r="H636" s="62">
        <v>8</v>
      </c>
      <c r="I636" s="63">
        <v>9</v>
      </c>
      <c r="J636" s="60">
        <v>10</v>
      </c>
      <c r="K636" s="64">
        <v>11</v>
      </c>
      <c r="L636" s="60">
        <v>12</v>
      </c>
      <c r="M636" s="65">
        <v>13</v>
      </c>
    </row>
    <row r="637" spans="2:13" s="18" customFormat="1" ht="15" customHeight="1" thickTop="1" x14ac:dyDescent="0.2">
      <c r="B637" s="66"/>
      <c r="C637" s="67"/>
      <c r="D637" s="67"/>
      <c r="E637" s="68"/>
      <c r="F637" s="69"/>
      <c r="G637" s="180"/>
      <c r="H637" s="181"/>
      <c r="I637" s="72"/>
      <c r="J637" s="182"/>
      <c r="K637" s="183"/>
      <c r="L637" s="182"/>
      <c r="M637" s="184"/>
    </row>
    <row r="638" spans="2:13" s="18" customFormat="1" ht="20.100000000000001" customHeight="1" x14ac:dyDescent="0.2">
      <c r="B638" s="88"/>
      <c r="C638" s="89"/>
      <c r="D638" s="89"/>
      <c r="E638" s="90"/>
      <c r="F638" s="87" t="s">
        <v>257</v>
      </c>
      <c r="G638" s="92"/>
      <c r="H638" s="93"/>
      <c r="I638" s="94"/>
      <c r="J638" s="95"/>
      <c r="K638" s="96"/>
      <c r="L638" s="95"/>
      <c r="M638" s="97"/>
    </row>
    <row r="639" spans="2:13" s="18" customFormat="1" ht="20.100000000000001" customHeight="1" x14ac:dyDescent="0.2">
      <c r="B639" s="88"/>
      <c r="C639" s="77">
        <v>40</v>
      </c>
      <c r="D639" s="90"/>
      <c r="E639" s="90"/>
      <c r="F639" s="91" t="s">
        <v>258</v>
      </c>
      <c r="G639" s="92"/>
      <c r="H639" s="93"/>
      <c r="I639" s="94"/>
      <c r="J639" s="95"/>
      <c r="K639" s="96"/>
      <c r="L639" s="95"/>
      <c r="M639" s="97"/>
    </row>
    <row r="640" spans="2:13" s="18" customFormat="1" ht="20.100000000000001" customHeight="1" x14ac:dyDescent="0.2">
      <c r="B640" s="88"/>
      <c r="C640" s="89"/>
      <c r="D640" s="90"/>
      <c r="E640" s="90"/>
      <c r="F640" s="53"/>
      <c r="G640" s="92"/>
      <c r="H640" s="93"/>
      <c r="I640" s="94"/>
      <c r="J640" s="95"/>
      <c r="K640" s="96"/>
      <c r="L640" s="95"/>
      <c r="M640" s="97"/>
    </row>
    <row r="641" spans="2:13" s="18" customFormat="1" ht="20.100000000000001" customHeight="1" x14ac:dyDescent="0.2">
      <c r="B641" s="88"/>
      <c r="C641" s="89"/>
      <c r="D641" s="90"/>
      <c r="E641" s="90"/>
      <c r="F641" s="98" t="s">
        <v>259</v>
      </c>
      <c r="G641" s="92"/>
      <c r="H641" s="93"/>
      <c r="I641" s="94"/>
      <c r="J641" s="95"/>
      <c r="K641" s="96"/>
      <c r="L641" s="95"/>
      <c r="M641" s="97"/>
    </row>
    <row r="642" spans="2:13" s="18" customFormat="1" ht="20.100000000000001" customHeight="1" x14ac:dyDescent="0.2">
      <c r="B642" s="88"/>
      <c r="C642" s="89"/>
      <c r="D642" s="89">
        <v>10</v>
      </c>
      <c r="E642" s="90"/>
      <c r="F642" s="99" t="s">
        <v>260</v>
      </c>
      <c r="G642" s="92"/>
      <c r="H642" s="93"/>
      <c r="I642" s="94"/>
      <c r="J642" s="95"/>
      <c r="K642" s="96"/>
      <c r="L642" s="95"/>
      <c r="M642" s="97"/>
    </row>
    <row r="643" spans="2:13" s="18" customFormat="1" ht="20.100000000000001" customHeight="1" x14ac:dyDescent="0.2">
      <c r="B643" s="88"/>
      <c r="C643" s="89"/>
      <c r="D643" s="89"/>
      <c r="E643" s="90"/>
      <c r="F643" s="53"/>
      <c r="G643" s="92"/>
      <c r="H643" s="93"/>
      <c r="I643" s="94"/>
      <c r="J643" s="95"/>
      <c r="K643" s="96"/>
      <c r="L643" s="95"/>
      <c r="M643" s="97"/>
    </row>
    <row r="644" spans="2:13" s="18" customFormat="1" ht="20.100000000000001" customHeight="1" x14ac:dyDescent="0.2">
      <c r="B644" s="88"/>
      <c r="C644" s="89"/>
      <c r="D644" s="89"/>
      <c r="E644" s="90"/>
      <c r="F644" s="33" t="s">
        <v>99</v>
      </c>
      <c r="G644" s="92"/>
      <c r="H644" s="93"/>
      <c r="I644" s="94"/>
      <c r="J644" s="95"/>
      <c r="K644" s="96"/>
      <c r="L644" s="95"/>
      <c r="M644" s="97"/>
    </row>
    <row r="645" spans="2:13" s="18" customFormat="1" ht="20.100000000000001" customHeight="1" x14ac:dyDescent="0.2">
      <c r="B645" s="88"/>
      <c r="C645" s="89"/>
      <c r="D645" s="90"/>
      <c r="E645" s="90">
        <v>10</v>
      </c>
      <c r="F645" s="49" t="s">
        <v>63</v>
      </c>
      <c r="G645" s="92"/>
      <c r="H645" s="93"/>
      <c r="I645" s="94"/>
      <c r="J645" s="95"/>
      <c r="K645" s="96"/>
      <c r="L645" s="95"/>
      <c r="M645" s="97"/>
    </row>
    <row r="646" spans="2:13" s="18" customFormat="1" ht="20.100000000000001" customHeight="1" x14ac:dyDescent="0.2">
      <c r="B646" s="88"/>
      <c r="C646" s="89"/>
      <c r="D646" s="90"/>
      <c r="E646" s="90"/>
      <c r="F646" s="53"/>
      <c r="G646" s="92"/>
      <c r="H646" s="93"/>
      <c r="I646" s="94"/>
      <c r="J646" s="95"/>
      <c r="K646" s="96"/>
      <c r="L646" s="95"/>
      <c r="M646" s="97"/>
    </row>
    <row r="647" spans="2:13" s="18" customFormat="1" ht="20.100000000000001" customHeight="1" x14ac:dyDescent="0.2">
      <c r="B647" s="88"/>
      <c r="C647" s="89"/>
      <c r="D647" s="90"/>
      <c r="E647" s="90"/>
      <c r="F647" s="100" t="s">
        <v>261</v>
      </c>
      <c r="G647" s="92"/>
      <c r="H647" s="93"/>
      <c r="I647" s="94"/>
      <c r="J647" s="95"/>
      <c r="K647" s="96"/>
      <c r="L647" s="95"/>
      <c r="M647" s="97"/>
    </row>
    <row r="648" spans="2:13" s="18" customFormat="1" ht="20.100000000000001" customHeight="1" x14ac:dyDescent="0.2">
      <c r="B648" s="88">
        <v>4316</v>
      </c>
      <c r="C648" s="89"/>
      <c r="D648" s="90"/>
      <c r="E648" s="101">
        <v>11</v>
      </c>
      <c r="F648" s="102" t="s">
        <v>262</v>
      </c>
      <c r="G648" s="92">
        <v>700000</v>
      </c>
      <c r="H648" s="93"/>
      <c r="I648" s="94">
        <v>886131.35</v>
      </c>
      <c r="J648" s="156"/>
      <c r="K648" s="96">
        <v>711215.27</v>
      </c>
      <c r="L648" s="95"/>
      <c r="M648" s="97"/>
    </row>
    <row r="649" spans="2:13" s="18" customFormat="1" ht="20.100000000000001" customHeight="1" x14ac:dyDescent="0.2">
      <c r="B649" s="88"/>
      <c r="C649" s="89"/>
      <c r="D649" s="90"/>
      <c r="E649" s="101"/>
      <c r="F649" s="102"/>
      <c r="G649" s="92"/>
      <c r="H649" s="93">
        <f t="shared" ref="H649:H669" si="38">J649-I649</f>
        <v>0</v>
      </c>
      <c r="I649" s="94"/>
      <c r="J649" s="156">
        <f t="shared" ref="J649:J669" si="39">K649+L649</f>
        <v>0</v>
      </c>
      <c r="K649" s="96"/>
      <c r="L649" s="95"/>
      <c r="M649" s="97"/>
    </row>
    <row r="650" spans="2:13" s="18" customFormat="1" ht="20.100000000000001" customHeight="1" x14ac:dyDescent="0.2">
      <c r="B650" s="88"/>
      <c r="C650" s="89"/>
      <c r="D650" s="90"/>
      <c r="E650" s="101"/>
      <c r="F650" s="100" t="s">
        <v>263</v>
      </c>
      <c r="G650" s="92"/>
      <c r="H650" s="93">
        <f t="shared" si="38"/>
        <v>0</v>
      </c>
      <c r="I650" s="94"/>
      <c r="J650" s="156">
        <f t="shared" si="39"/>
        <v>0</v>
      </c>
      <c r="K650" s="96"/>
      <c r="L650" s="95"/>
      <c r="M650" s="97"/>
    </row>
    <row r="651" spans="2:13" s="18" customFormat="1" ht="20.100000000000001" customHeight="1" x14ac:dyDescent="0.2">
      <c r="B651" s="88"/>
      <c r="C651" s="89"/>
      <c r="D651" s="90"/>
      <c r="E651" s="101"/>
      <c r="F651" s="100" t="s">
        <v>264</v>
      </c>
      <c r="G651" s="92"/>
      <c r="H651" s="93">
        <f t="shared" si="38"/>
        <v>0</v>
      </c>
      <c r="I651" s="94"/>
      <c r="J651" s="156">
        <f t="shared" si="39"/>
        <v>0</v>
      </c>
      <c r="K651" s="96"/>
      <c r="L651" s="95"/>
      <c r="M651" s="97"/>
    </row>
    <row r="652" spans="2:13" s="18" customFormat="1" ht="20.100000000000001" customHeight="1" x14ac:dyDescent="0.2">
      <c r="B652" s="88">
        <v>4315</v>
      </c>
      <c r="C652" s="89"/>
      <c r="D652" s="90"/>
      <c r="E652" s="101">
        <v>12</v>
      </c>
      <c r="F652" s="102" t="s">
        <v>265</v>
      </c>
      <c r="G652" s="103">
        <v>100</v>
      </c>
      <c r="H652" s="93"/>
      <c r="I652" s="94">
        <v>193325.8</v>
      </c>
      <c r="J652" s="156"/>
      <c r="K652" s="96">
        <v>25604.9</v>
      </c>
      <c r="L652" s="95"/>
      <c r="M652" s="97"/>
    </row>
    <row r="653" spans="2:13" s="18" customFormat="1" ht="20.100000000000001" customHeight="1" x14ac:dyDescent="0.2">
      <c r="B653" s="88"/>
      <c r="C653" s="89"/>
      <c r="D653" s="90"/>
      <c r="E653" s="101"/>
      <c r="F653" s="102"/>
      <c r="G653" s="103"/>
      <c r="H653" s="93">
        <f t="shared" si="38"/>
        <v>0</v>
      </c>
      <c r="I653" s="94"/>
      <c r="J653" s="156">
        <f t="shared" si="39"/>
        <v>0</v>
      </c>
      <c r="K653" s="96"/>
      <c r="L653" s="95"/>
      <c r="M653" s="97"/>
    </row>
    <row r="654" spans="2:13" s="18" customFormat="1" ht="20.100000000000001" customHeight="1" x14ac:dyDescent="0.2">
      <c r="B654" s="88"/>
      <c r="C654" s="89"/>
      <c r="D654" s="90"/>
      <c r="E654" s="101"/>
      <c r="F654" s="297" t="s">
        <v>266</v>
      </c>
      <c r="G654" s="92"/>
      <c r="H654" s="93">
        <f t="shared" si="38"/>
        <v>0</v>
      </c>
      <c r="I654" s="94"/>
      <c r="J654" s="156">
        <f t="shared" si="39"/>
        <v>0</v>
      </c>
      <c r="K654" s="96"/>
      <c r="L654" s="95"/>
      <c r="M654" s="97"/>
    </row>
    <row r="655" spans="2:13" s="18" customFormat="1" ht="20.100000000000001" customHeight="1" x14ac:dyDescent="0.2">
      <c r="B655" s="88">
        <v>4314</v>
      </c>
      <c r="C655" s="89"/>
      <c r="D655" s="90"/>
      <c r="E655" s="101">
        <v>13</v>
      </c>
      <c r="F655" s="102" t="s">
        <v>267</v>
      </c>
      <c r="G655" s="103"/>
      <c r="H655" s="93">
        <f t="shared" si="38"/>
        <v>0</v>
      </c>
      <c r="I655" s="94"/>
      <c r="J655" s="156"/>
      <c r="K655" s="96"/>
      <c r="L655" s="95"/>
      <c r="M655" s="97"/>
    </row>
    <row r="656" spans="2:13" s="18" customFormat="1" ht="20.100000000000001" customHeight="1" x14ac:dyDescent="0.2">
      <c r="B656" s="88"/>
      <c r="C656" s="89"/>
      <c r="D656" s="90"/>
      <c r="E656" s="101"/>
      <c r="F656" s="102"/>
      <c r="G656" s="298"/>
      <c r="H656" s="93">
        <f t="shared" si="38"/>
        <v>0</v>
      </c>
      <c r="I656" s="94"/>
      <c r="J656" s="156">
        <f t="shared" si="39"/>
        <v>0</v>
      </c>
      <c r="K656" s="96"/>
      <c r="L656" s="95"/>
      <c r="M656" s="97"/>
    </row>
    <row r="657" spans="2:13" s="18" customFormat="1" ht="20.100000000000001" customHeight="1" x14ac:dyDescent="0.2">
      <c r="B657" s="88"/>
      <c r="C657" s="89"/>
      <c r="D657" s="90"/>
      <c r="E657" s="101"/>
      <c r="F657" s="100" t="s">
        <v>268</v>
      </c>
      <c r="G657" s="92"/>
      <c r="H657" s="93">
        <f t="shared" si="38"/>
        <v>0</v>
      </c>
      <c r="I657" s="94"/>
      <c r="J657" s="156">
        <f t="shared" si="39"/>
        <v>0</v>
      </c>
      <c r="K657" s="96"/>
      <c r="L657" s="95"/>
      <c r="M657" s="97"/>
    </row>
    <row r="658" spans="2:13" s="18" customFormat="1" ht="20.100000000000001" customHeight="1" x14ac:dyDescent="0.2">
      <c r="B658" s="88">
        <v>4317</v>
      </c>
      <c r="C658" s="89"/>
      <c r="D658" s="90"/>
      <c r="E658" s="101">
        <v>14</v>
      </c>
      <c r="F658" s="102" t="s">
        <v>269</v>
      </c>
      <c r="G658" s="103">
        <v>100</v>
      </c>
      <c r="H658" s="93">
        <f t="shared" si="38"/>
        <v>0</v>
      </c>
      <c r="I658" s="94"/>
      <c r="J658" s="156">
        <f t="shared" si="39"/>
        <v>0</v>
      </c>
      <c r="K658" s="96"/>
      <c r="L658" s="95"/>
      <c r="M658" s="97"/>
    </row>
    <row r="659" spans="2:13" s="18" customFormat="1" ht="20.100000000000001" customHeight="1" x14ac:dyDescent="0.2">
      <c r="B659" s="88"/>
      <c r="C659" s="89"/>
      <c r="D659" s="90"/>
      <c r="E659" s="101"/>
      <c r="F659" s="102"/>
      <c r="G659" s="103"/>
      <c r="H659" s="93">
        <f t="shared" si="38"/>
        <v>0</v>
      </c>
      <c r="I659" s="94"/>
      <c r="J659" s="156">
        <f t="shared" si="39"/>
        <v>0</v>
      </c>
      <c r="K659" s="96"/>
      <c r="L659" s="95"/>
      <c r="M659" s="97"/>
    </row>
    <row r="660" spans="2:13" s="18" customFormat="1" ht="20.100000000000001" customHeight="1" x14ac:dyDescent="0.2">
      <c r="B660" s="88"/>
      <c r="C660" s="89"/>
      <c r="D660" s="90"/>
      <c r="E660" s="101"/>
      <c r="F660" s="100" t="s">
        <v>270</v>
      </c>
      <c r="G660" s="92"/>
      <c r="H660" s="93">
        <f t="shared" si="38"/>
        <v>0</v>
      </c>
      <c r="I660" s="94"/>
      <c r="J660" s="156">
        <f t="shared" si="39"/>
        <v>0</v>
      </c>
      <c r="K660" s="96"/>
      <c r="L660" s="95"/>
      <c r="M660" s="97"/>
    </row>
    <row r="661" spans="2:13" s="18" customFormat="1" ht="20.100000000000001" customHeight="1" x14ac:dyDescent="0.2">
      <c r="B661" s="88">
        <v>4321</v>
      </c>
      <c r="C661" s="89"/>
      <c r="D661" s="90"/>
      <c r="E661" s="101">
        <v>15</v>
      </c>
      <c r="F661" s="102" t="s">
        <v>271</v>
      </c>
      <c r="G661" s="103"/>
      <c r="H661" s="93"/>
      <c r="I661" s="94">
        <v>30501.9</v>
      </c>
      <c r="J661" s="156"/>
      <c r="K661" s="96"/>
      <c r="L661" s="95"/>
      <c r="M661" s="97"/>
    </row>
    <row r="662" spans="2:13" s="18" customFormat="1" ht="20.100000000000001" customHeight="1" x14ac:dyDescent="0.2">
      <c r="B662" s="88"/>
      <c r="C662" s="89"/>
      <c r="D662" s="90"/>
      <c r="E662" s="101"/>
      <c r="F662" s="102"/>
      <c r="G662" s="298"/>
      <c r="H662" s="93">
        <f t="shared" si="38"/>
        <v>0</v>
      </c>
      <c r="I662" s="94"/>
      <c r="J662" s="156">
        <f t="shared" si="39"/>
        <v>0</v>
      </c>
      <c r="K662" s="96"/>
      <c r="L662" s="95"/>
      <c r="M662" s="97"/>
    </row>
    <row r="663" spans="2:13" s="18" customFormat="1" ht="20.100000000000001" customHeight="1" x14ac:dyDescent="0.2">
      <c r="B663" s="88"/>
      <c r="C663" s="89"/>
      <c r="D663" s="90"/>
      <c r="E663" s="101"/>
      <c r="F663" s="100" t="s">
        <v>272</v>
      </c>
      <c r="G663" s="92"/>
      <c r="H663" s="93">
        <f t="shared" si="38"/>
        <v>0</v>
      </c>
      <c r="I663" s="94"/>
      <c r="J663" s="156">
        <f t="shared" si="39"/>
        <v>0</v>
      </c>
      <c r="K663" s="186"/>
      <c r="L663" s="156"/>
      <c r="M663" s="97"/>
    </row>
    <row r="664" spans="2:13" s="18" customFormat="1" ht="20.100000000000001" customHeight="1" x14ac:dyDescent="0.2">
      <c r="B664" s="88">
        <v>407</v>
      </c>
      <c r="C664" s="89"/>
      <c r="D664" s="90"/>
      <c r="E664" s="101">
        <v>16</v>
      </c>
      <c r="F664" s="102" t="s">
        <v>273</v>
      </c>
      <c r="G664" s="103">
        <v>2000000</v>
      </c>
      <c r="H664" s="93"/>
      <c r="I664" s="94">
        <v>30210848.5</v>
      </c>
      <c r="J664" s="156"/>
      <c r="K664" s="186">
        <v>2693591.23</v>
      </c>
      <c r="L664" s="156"/>
      <c r="M664" s="97"/>
    </row>
    <row r="665" spans="2:13" s="18" customFormat="1" ht="36.75" customHeight="1" x14ac:dyDescent="0.2">
      <c r="B665" s="88"/>
      <c r="C665" s="89"/>
      <c r="D665" s="90"/>
      <c r="E665" s="101"/>
      <c r="F665" s="102"/>
      <c r="G665" s="103"/>
      <c r="H665" s="93">
        <f t="shared" si="38"/>
        <v>0</v>
      </c>
      <c r="I665" s="94"/>
      <c r="J665" s="156">
        <f t="shared" si="39"/>
        <v>0</v>
      </c>
      <c r="K665" s="96"/>
      <c r="L665" s="95"/>
      <c r="M665" s="97"/>
    </row>
    <row r="666" spans="2:13" s="18" customFormat="1" ht="20.100000000000001" customHeight="1" x14ac:dyDescent="0.2">
      <c r="B666" s="88"/>
      <c r="C666" s="89"/>
      <c r="D666" s="90"/>
      <c r="E666" s="101"/>
      <c r="F666" s="100" t="s">
        <v>274</v>
      </c>
      <c r="G666" s="92"/>
      <c r="H666" s="93">
        <f t="shared" si="38"/>
        <v>0</v>
      </c>
      <c r="I666" s="94"/>
      <c r="J666" s="156">
        <f t="shared" si="39"/>
        <v>0</v>
      </c>
      <c r="K666" s="96"/>
      <c r="L666" s="95"/>
      <c r="M666" s="97"/>
    </row>
    <row r="667" spans="2:13" s="18" customFormat="1" ht="20.100000000000001" customHeight="1" x14ac:dyDescent="0.2">
      <c r="B667" s="88">
        <v>409</v>
      </c>
      <c r="C667" s="89"/>
      <c r="D667" s="90"/>
      <c r="E667" s="101">
        <v>17</v>
      </c>
      <c r="F667" s="102" t="s">
        <v>275</v>
      </c>
      <c r="G667" s="103"/>
      <c r="H667" s="93">
        <f t="shared" si="38"/>
        <v>0</v>
      </c>
      <c r="I667" s="94"/>
      <c r="J667" s="156">
        <f t="shared" si="39"/>
        <v>0</v>
      </c>
      <c r="K667" s="96"/>
      <c r="L667" s="95"/>
      <c r="M667" s="97"/>
    </row>
    <row r="668" spans="2:13" s="18" customFormat="1" ht="20.100000000000001" customHeight="1" x14ac:dyDescent="0.2">
      <c r="B668" s="88"/>
      <c r="C668" s="89"/>
      <c r="D668" s="90"/>
      <c r="E668" s="101"/>
      <c r="F668" s="102"/>
      <c r="G668" s="92"/>
      <c r="H668" s="93">
        <f t="shared" si="38"/>
        <v>0</v>
      </c>
      <c r="I668" s="94"/>
      <c r="J668" s="156">
        <f t="shared" si="39"/>
        <v>0</v>
      </c>
      <c r="K668" s="96"/>
      <c r="L668" s="95"/>
      <c r="M668" s="97"/>
    </row>
    <row r="669" spans="2:13" s="18" customFormat="1" ht="20.100000000000001" customHeight="1" x14ac:dyDescent="0.2">
      <c r="B669" s="88"/>
      <c r="C669" s="89"/>
      <c r="D669" s="90"/>
      <c r="E669" s="101"/>
      <c r="F669" s="100" t="s">
        <v>276</v>
      </c>
      <c r="G669" s="92"/>
      <c r="H669" s="93">
        <f t="shared" si="38"/>
        <v>0</v>
      </c>
      <c r="I669" s="94"/>
      <c r="J669" s="156">
        <f t="shared" si="39"/>
        <v>0</v>
      </c>
      <c r="K669" s="96"/>
      <c r="L669" s="95"/>
      <c r="M669" s="97"/>
    </row>
    <row r="670" spans="2:13" s="18" customFormat="1" ht="20.100000000000001" customHeight="1" x14ac:dyDescent="0.2">
      <c r="B670" s="88">
        <v>4322</v>
      </c>
      <c r="C670" s="89"/>
      <c r="D670" s="90"/>
      <c r="E670" s="101">
        <v>18</v>
      </c>
      <c r="F670" s="102" t="s">
        <v>277</v>
      </c>
      <c r="G670" s="103">
        <v>1000000</v>
      </c>
      <c r="H670" s="93"/>
      <c r="I670" s="94"/>
      <c r="J670" s="156"/>
      <c r="K670" s="96">
        <v>1035853.1</v>
      </c>
      <c r="L670" s="95"/>
      <c r="M670" s="97"/>
    </row>
    <row r="671" spans="2:13" s="18" customFormat="1" ht="20.100000000000001" customHeight="1" x14ac:dyDescent="0.2">
      <c r="B671" s="88"/>
      <c r="C671" s="89"/>
      <c r="D671" s="90"/>
      <c r="E671" s="101"/>
      <c r="F671" s="102"/>
      <c r="G671" s="92"/>
      <c r="H671" s="93"/>
      <c r="I671" s="94"/>
      <c r="J671" s="95"/>
      <c r="K671" s="96"/>
      <c r="L671" s="95"/>
      <c r="M671" s="97"/>
    </row>
    <row r="672" spans="2:13" s="18" customFormat="1" ht="20.100000000000001" customHeight="1" thickBot="1" x14ac:dyDescent="0.25">
      <c r="B672" s="88"/>
      <c r="C672" s="89"/>
      <c r="D672" s="90"/>
      <c r="E672" s="101"/>
      <c r="F672" s="102"/>
      <c r="G672" s="92"/>
      <c r="H672" s="93"/>
      <c r="I672" s="94"/>
      <c r="J672" s="95"/>
      <c r="K672" s="96"/>
      <c r="L672" s="95"/>
      <c r="M672" s="97"/>
    </row>
    <row r="673" spans="2:13" s="18" customFormat="1" ht="20.100000000000001" customHeight="1" x14ac:dyDescent="0.2">
      <c r="B673" s="88"/>
      <c r="C673" s="89"/>
      <c r="D673" s="89"/>
      <c r="E673" s="114"/>
      <c r="F673" s="115" t="s">
        <v>278</v>
      </c>
      <c r="G673" s="299">
        <f t="shared" ref="G673:L673" si="40">G648+G652+G655+G658+G661+G664+G667+G670</f>
        <v>3700200</v>
      </c>
      <c r="H673" s="299">
        <f t="shared" si="40"/>
        <v>0</v>
      </c>
      <c r="I673" s="299">
        <f t="shared" si="40"/>
        <v>31320807.550000001</v>
      </c>
      <c r="J673" s="299">
        <f t="shared" si="40"/>
        <v>0</v>
      </c>
      <c r="K673" s="299">
        <f t="shared" si="40"/>
        <v>4466264.5</v>
      </c>
      <c r="L673" s="299">
        <f t="shared" si="40"/>
        <v>0</v>
      </c>
      <c r="M673" s="134"/>
    </row>
    <row r="674" spans="2:13" s="18" customFormat="1" ht="20.100000000000001" customHeight="1" thickBot="1" x14ac:dyDescent="0.25">
      <c r="B674" s="118"/>
      <c r="C674" s="119"/>
      <c r="D674" s="119"/>
      <c r="E674" s="120"/>
      <c r="F674" s="121" t="s">
        <v>78</v>
      </c>
      <c r="G674" s="122"/>
      <c r="H674" s="123"/>
      <c r="I674" s="124"/>
      <c r="J674" s="125"/>
      <c r="K674" s="126"/>
      <c r="L674" s="300"/>
      <c r="M674" s="141"/>
    </row>
    <row r="675" spans="2:13" ht="15" customHeight="1" x14ac:dyDescent="0.15">
      <c r="B675" s="1">
        <v>13</v>
      </c>
      <c r="C675" s="2"/>
      <c r="D675" s="2"/>
      <c r="E675" s="2"/>
      <c r="F675" s="3"/>
      <c r="G675" s="4"/>
      <c r="H675" s="5"/>
      <c r="I675" s="6"/>
      <c r="J675" s="5"/>
      <c r="K675" s="7"/>
      <c r="L675" s="5"/>
      <c r="M675" s="8">
        <f>B675</f>
        <v>13</v>
      </c>
    </row>
    <row r="676" spans="2:13" s="11" customFormat="1" ht="15" customHeight="1" x14ac:dyDescent="0.2">
      <c r="B676" s="10" t="s">
        <v>0</v>
      </c>
      <c r="C676" s="10"/>
      <c r="D676" s="10"/>
      <c r="E676" s="10"/>
      <c r="F676" s="10"/>
      <c r="G676" s="10"/>
      <c r="H676" s="10" t="s">
        <v>1</v>
      </c>
      <c r="I676" s="10"/>
      <c r="J676" s="10"/>
      <c r="K676" s="10"/>
      <c r="L676" s="10"/>
      <c r="M676" s="10"/>
    </row>
    <row r="677" spans="2:13" s="18" customFormat="1" ht="15" customHeight="1" thickBot="1" x14ac:dyDescent="0.25">
      <c r="B677" s="8"/>
      <c r="C677" s="12"/>
      <c r="D677" s="12"/>
      <c r="E677" s="12"/>
      <c r="F677" s="13"/>
      <c r="G677" s="14"/>
      <c r="H677" s="15"/>
      <c r="I677" s="16"/>
      <c r="J677" s="15"/>
      <c r="K677" s="17"/>
      <c r="L677" s="15"/>
      <c r="M677" s="12"/>
    </row>
    <row r="678" spans="2:13" s="18" customFormat="1" ht="15" customHeight="1" x14ac:dyDescent="0.2">
      <c r="B678" s="19" t="s">
        <v>2</v>
      </c>
      <c r="C678" s="20"/>
      <c r="D678" s="20"/>
      <c r="E678" s="20"/>
      <c r="F678" s="21"/>
      <c r="G678" s="22" t="s">
        <v>3</v>
      </c>
      <c r="H678" s="23" t="s">
        <v>4</v>
      </c>
      <c r="I678" s="24" t="s">
        <v>5</v>
      </c>
      <c r="J678" s="25" t="s">
        <v>6</v>
      </c>
      <c r="K678" s="26" t="s">
        <v>7</v>
      </c>
      <c r="L678" s="27" t="s">
        <v>8</v>
      </c>
      <c r="M678" s="28"/>
    </row>
    <row r="679" spans="2:13" s="12" customFormat="1" ht="15" customHeight="1" x14ac:dyDescent="0.2">
      <c r="B679" s="29" t="s">
        <v>9</v>
      </c>
      <c r="C679" s="30" t="s">
        <v>10</v>
      </c>
      <c r="D679" s="31"/>
      <c r="E679" s="32"/>
      <c r="F679" s="33" t="s">
        <v>11</v>
      </c>
      <c r="G679" s="34" t="s">
        <v>12</v>
      </c>
      <c r="H679" s="35" t="s">
        <v>13</v>
      </c>
      <c r="I679" s="36" t="s">
        <v>14</v>
      </c>
      <c r="J679" s="37" t="s">
        <v>7</v>
      </c>
      <c r="K679" s="38" t="s">
        <v>15</v>
      </c>
      <c r="L679" s="39" t="s">
        <v>16</v>
      </c>
      <c r="M679" s="40" t="s">
        <v>17</v>
      </c>
    </row>
    <row r="680" spans="2:13" s="12" customFormat="1" ht="15" customHeight="1" x14ac:dyDescent="0.2">
      <c r="B680" s="41" t="s">
        <v>18</v>
      </c>
      <c r="C680" s="42" t="s">
        <v>19</v>
      </c>
      <c r="D680" s="43"/>
      <c r="E680" s="44"/>
      <c r="F680" s="33"/>
      <c r="G680" s="34" t="s">
        <v>20</v>
      </c>
      <c r="H680" s="35" t="s">
        <v>21</v>
      </c>
      <c r="I680" s="36" t="s">
        <v>22</v>
      </c>
      <c r="J680" s="37" t="s">
        <v>23</v>
      </c>
      <c r="K680" s="38" t="s">
        <v>24</v>
      </c>
      <c r="L680" s="39" t="s">
        <v>25</v>
      </c>
      <c r="M680" s="45" t="s">
        <v>26</v>
      </c>
    </row>
    <row r="681" spans="2:13" s="18" customFormat="1" ht="15" customHeight="1" x14ac:dyDescent="0.2">
      <c r="B681" s="46"/>
      <c r="C681" s="47" t="s">
        <v>27</v>
      </c>
      <c r="D681" s="47" t="s">
        <v>28</v>
      </c>
      <c r="E681" s="48" t="s">
        <v>29</v>
      </c>
      <c r="F681" s="49" t="s">
        <v>30</v>
      </c>
      <c r="G681" s="34" t="s">
        <v>31</v>
      </c>
      <c r="H681" s="35" t="s">
        <v>32</v>
      </c>
      <c r="I681" s="36" t="s">
        <v>33</v>
      </c>
      <c r="J681" s="37" t="s">
        <v>34</v>
      </c>
      <c r="K681" s="38" t="s">
        <v>35</v>
      </c>
      <c r="L681" s="39" t="s">
        <v>36</v>
      </c>
      <c r="M681" s="45"/>
    </row>
    <row r="682" spans="2:13" s="18" customFormat="1" ht="15" customHeight="1" x14ac:dyDescent="0.2">
      <c r="B682" s="46"/>
      <c r="C682" s="50" t="s">
        <v>37</v>
      </c>
      <c r="D682" s="50" t="s">
        <v>38</v>
      </c>
      <c r="E682" s="51" t="s">
        <v>39</v>
      </c>
      <c r="F682" s="49"/>
      <c r="G682" s="34"/>
      <c r="H682" s="52" t="s">
        <v>40</v>
      </c>
      <c r="I682" s="36" t="s">
        <v>41</v>
      </c>
      <c r="J682" s="37" t="s">
        <v>42</v>
      </c>
      <c r="K682" s="38" t="s">
        <v>43</v>
      </c>
      <c r="L682" s="39"/>
      <c r="M682" s="45"/>
    </row>
    <row r="683" spans="2:13" s="18" customFormat="1" ht="15" customHeight="1" x14ac:dyDescent="0.2">
      <c r="B683" s="46"/>
      <c r="C683" s="50"/>
      <c r="D683" s="50"/>
      <c r="E683" s="13"/>
      <c r="F683" s="53"/>
      <c r="G683" s="34"/>
      <c r="H683" s="52" t="s">
        <v>44</v>
      </c>
      <c r="I683" s="36" t="s">
        <v>45</v>
      </c>
      <c r="J683" s="37" t="s">
        <v>46</v>
      </c>
      <c r="K683" s="38"/>
      <c r="L683" s="39"/>
      <c r="M683" s="45"/>
    </row>
    <row r="684" spans="2:13" s="18" customFormat="1" ht="15" customHeight="1" x14ac:dyDescent="0.2">
      <c r="B684" s="54"/>
      <c r="C684" s="55"/>
      <c r="D684" s="55"/>
      <c r="E684" s="56"/>
      <c r="F684" s="53"/>
      <c r="G684" s="34"/>
      <c r="H684" s="52" t="s">
        <v>47</v>
      </c>
      <c r="I684" s="36" t="s">
        <v>48</v>
      </c>
      <c r="J684" s="37"/>
      <c r="K684" s="38"/>
      <c r="L684" s="39"/>
      <c r="M684" s="45"/>
    </row>
    <row r="685" spans="2:13" s="18" customFormat="1" ht="15" customHeight="1" x14ac:dyDescent="0.2">
      <c r="B685" s="54"/>
      <c r="C685" s="55"/>
      <c r="D685" s="55"/>
      <c r="E685" s="56"/>
      <c r="F685" s="53"/>
      <c r="G685" s="34"/>
      <c r="H685" s="52" t="s">
        <v>49</v>
      </c>
      <c r="I685" s="36" t="s">
        <v>50</v>
      </c>
      <c r="J685" s="37"/>
      <c r="K685" s="38"/>
      <c r="L685" s="39"/>
      <c r="M685" s="45"/>
    </row>
    <row r="686" spans="2:13" s="18" customFormat="1" ht="15" customHeight="1" x14ac:dyDescent="0.2">
      <c r="B686" s="54"/>
      <c r="C686" s="55"/>
      <c r="D686" s="55"/>
      <c r="E686" s="56"/>
      <c r="F686" s="53"/>
      <c r="G686" s="34"/>
      <c r="H686" s="52" t="s">
        <v>51</v>
      </c>
      <c r="I686" s="36" t="s">
        <v>52</v>
      </c>
      <c r="J686" s="37"/>
      <c r="K686" s="38"/>
      <c r="L686" s="39"/>
      <c r="M686" s="45"/>
    </row>
    <row r="687" spans="2:13" s="18" customFormat="1" ht="15" customHeight="1" x14ac:dyDescent="0.2">
      <c r="B687" s="54"/>
      <c r="C687" s="55"/>
      <c r="D687" s="55"/>
      <c r="E687" s="56"/>
      <c r="F687" s="53"/>
      <c r="G687" s="34"/>
      <c r="H687" s="52" t="s">
        <v>53</v>
      </c>
      <c r="I687" s="36" t="s">
        <v>54</v>
      </c>
      <c r="J687" s="37"/>
      <c r="K687" s="38"/>
      <c r="L687" s="39"/>
      <c r="M687" s="45"/>
    </row>
    <row r="688" spans="2:13" s="18" customFormat="1" ht="15" customHeight="1" thickBot="1" x14ac:dyDescent="0.25">
      <c r="B688" s="57">
        <v>2</v>
      </c>
      <c r="C688" s="58">
        <v>3</v>
      </c>
      <c r="D688" s="58">
        <v>4</v>
      </c>
      <c r="E688" s="59">
        <v>5</v>
      </c>
      <c r="F688" s="60">
        <v>6</v>
      </c>
      <c r="G688" s="61">
        <v>7</v>
      </c>
      <c r="H688" s="62">
        <v>8</v>
      </c>
      <c r="I688" s="63">
        <v>9</v>
      </c>
      <c r="J688" s="60">
        <v>10</v>
      </c>
      <c r="K688" s="64">
        <v>11</v>
      </c>
      <c r="L688" s="60">
        <v>12</v>
      </c>
      <c r="M688" s="65">
        <v>13</v>
      </c>
    </row>
    <row r="689" spans="2:13" s="18" customFormat="1" ht="19.5" customHeight="1" thickTop="1" x14ac:dyDescent="0.2">
      <c r="B689" s="66"/>
      <c r="C689" s="67"/>
      <c r="D689" s="67"/>
      <c r="E689" s="68"/>
      <c r="F689" s="301" t="s">
        <v>279</v>
      </c>
      <c r="G689" s="302">
        <f t="shared" ref="G689:L689" si="41">G673</f>
        <v>3700200</v>
      </c>
      <c r="H689" s="303">
        <f t="shared" si="41"/>
        <v>0</v>
      </c>
      <c r="I689" s="304">
        <f t="shared" si="41"/>
        <v>31320807.550000001</v>
      </c>
      <c r="J689" s="303">
        <f t="shared" si="41"/>
        <v>0</v>
      </c>
      <c r="K689" s="305">
        <f t="shared" si="41"/>
        <v>4466264.5</v>
      </c>
      <c r="L689" s="303">
        <f t="shared" si="41"/>
        <v>0</v>
      </c>
      <c r="M689" s="205"/>
    </row>
    <row r="690" spans="2:13" s="18" customFormat="1" ht="20.100000000000001" customHeight="1" x14ac:dyDescent="0.2">
      <c r="B690" s="76"/>
      <c r="C690" s="77"/>
      <c r="D690" s="77"/>
      <c r="E690" s="78"/>
      <c r="F690" s="53"/>
      <c r="G690" s="80"/>
      <c r="H690" s="81"/>
      <c r="I690" s="82"/>
      <c r="J690" s="83"/>
      <c r="K690" s="84"/>
      <c r="L690" s="83"/>
      <c r="M690" s="85"/>
    </row>
    <row r="691" spans="2:13" s="18" customFormat="1" ht="20.100000000000001" customHeight="1" x14ac:dyDescent="0.2">
      <c r="B691" s="88"/>
      <c r="C691" s="89"/>
      <c r="D691" s="90"/>
      <c r="E691" s="101"/>
      <c r="F691" s="100" t="s">
        <v>280</v>
      </c>
      <c r="G691" s="92"/>
      <c r="H691" s="93"/>
      <c r="I691" s="94"/>
      <c r="J691" s="95"/>
      <c r="K691" s="96"/>
      <c r="L691" s="95"/>
      <c r="M691" s="97"/>
    </row>
    <row r="692" spans="2:13" s="18" customFormat="1" ht="20.100000000000001" customHeight="1" x14ac:dyDescent="0.2">
      <c r="B692" s="88">
        <v>4324</v>
      </c>
      <c r="C692" s="89"/>
      <c r="D692" s="90"/>
      <c r="E692" s="101">
        <v>19</v>
      </c>
      <c r="F692" s="102" t="s">
        <v>281</v>
      </c>
      <c r="G692" s="103"/>
      <c r="H692" s="104"/>
      <c r="I692" s="94"/>
      <c r="J692" s="95"/>
      <c r="K692" s="96"/>
      <c r="L692" s="95"/>
      <c r="M692" s="97"/>
    </row>
    <row r="693" spans="2:13" s="18" customFormat="1" ht="20.100000000000001" customHeight="1" x14ac:dyDescent="0.2">
      <c r="B693" s="88"/>
      <c r="C693" s="89"/>
      <c r="D693" s="90"/>
      <c r="E693" s="101"/>
      <c r="F693" s="102"/>
      <c r="G693" s="92"/>
      <c r="H693" s="93"/>
      <c r="I693" s="94"/>
      <c r="J693" s="95"/>
      <c r="K693" s="96"/>
      <c r="L693" s="95"/>
      <c r="M693" s="97"/>
    </row>
    <row r="694" spans="2:13" s="18" customFormat="1" ht="20.100000000000001" customHeight="1" x14ac:dyDescent="0.2">
      <c r="B694" s="88"/>
      <c r="C694" s="89"/>
      <c r="D694" s="90"/>
      <c r="E694" s="101"/>
      <c r="F694" s="100" t="s">
        <v>282</v>
      </c>
      <c r="G694" s="92"/>
      <c r="H694" s="93"/>
      <c r="I694" s="94"/>
      <c r="J694" s="95"/>
      <c r="K694" s="96"/>
      <c r="L694" s="95"/>
      <c r="M694" s="97"/>
    </row>
    <row r="695" spans="2:13" s="18" customFormat="1" ht="20.100000000000001" customHeight="1" x14ac:dyDescent="0.2">
      <c r="B695" s="88">
        <v>4328</v>
      </c>
      <c r="C695" s="89"/>
      <c r="D695" s="90"/>
      <c r="E695" s="101">
        <v>20</v>
      </c>
      <c r="F695" s="102" t="s">
        <v>283</v>
      </c>
      <c r="G695" s="103"/>
      <c r="H695" s="104"/>
      <c r="I695" s="94"/>
      <c r="J695" s="95"/>
      <c r="K695" s="96"/>
      <c r="L695" s="95"/>
      <c r="M695" s="97"/>
    </row>
    <row r="696" spans="2:13" s="18" customFormat="1" ht="20.100000000000001" customHeight="1" x14ac:dyDescent="0.2">
      <c r="B696" s="88"/>
      <c r="C696" s="89"/>
      <c r="D696" s="90"/>
      <c r="E696" s="101"/>
      <c r="F696" s="102"/>
      <c r="G696" s="92"/>
      <c r="H696" s="93"/>
      <c r="I696" s="94"/>
      <c r="J696" s="95"/>
      <c r="K696" s="96"/>
      <c r="L696" s="95"/>
      <c r="M696" s="97"/>
    </row>
    <row r="697" spans="2:13" s="18" customFormat="1" ht="20.100000000000001" customHeight="1" x14ac:dyDescent="0.2">
      <c r="B697" s="88"/>
      <c r="C697" s="89"/>
      <c r="D697" s="90"/>
      <c r="E697" s="101"/>
      <c r="F697" s="100" t="s">
        <v>284</v>
      </c>
      <c r="G697" s="92"/>
      <c r="H697" s="93"/>
      <c r="I697" s="94"/>
      <c r="J697" s="95"/>
      <c r="K697" s="96"/>
      <c r="L697" s="95"/>
      <c r="M697" s="97"/>
    </row>
    <row r="698" spans="2:13" s="18" customFormat="1" ht="20.100000000000001" customHeight="1" x14ac:dyDescent="0.2">
      <c r="B698" s="88">
        <v>408</v>
      </c>
      <c r="C698" s="89"/>
      <c r="D698" s="90"/>
      <c r="E698" s="101">
        <v>21</v>
      </c>
      <c r="F698" s="102" t="s">
        <v>285</v>
      </c>
      <c r="G698" s="103"/>
      <c r="H698" s="104"/>
      <c r="I698" s="94"/>
      <c r="J698" s="95"/>
      <c r="K698" s="96"/>
      <c r="L698" s="95"/>
      <c r="M698" s="97"/>
    </row>
    <row r="699" spans="2:13" s="18" customFormat="1" ht="20.100000000000001" customHeight="1" x14ac:dyDescent="0.2">
      <c r="B699" s="88"/>
      <c r="C699" s="89"/>
      <c r="D699" s="90"/>
      <c r="E699" s="101"/>
      <c r="F699" s="102"/>
      <c r="G699" s="298"/>
      <c r="H699" s="93"/>
      <c r="I699" s="94"/>
      <c r="J699" s="95"/>
      <c r="K699" s="96"/>
      <c r="L699" s="95"/>
      <c r="M699" s="97"/>
    </row>
    <row r="700" spans="2:13" s="18" customFormat="1" ht="20.100000000000001" customHeight="1" x14ac:dyDescent="0.2">
      <c r="B700" s="88"/>
      <c r="C700" s="89"/>
      <c r="D700" s="90"/>
      <c r="E700" s="101"/>
      <c r="F700" s="100" t="s">
        <v>286</v>
      </c>
      <c r="G700" s="92"/>
      <c r="H700" s="93"/>
      <c r="I700" s="94"/>
      <c r="J700" s="95"/>
      <c r="K700" s="96"/>
      <c r="L700" s="95"/>
      <c r="M700" s="97"/>
    </row>
    <row r="701" spans="2:13" s="18" customFormat="1" ht="30" customHeight="1" x14ac:dyDescent="0.2">
      <c r="B701" s="88">
        <v>4327</v>
      </c>
      <c r="C701" s="89"/>
      <c r="D701" s="90"/>
      <c r="E701" s="101">
        <v>22</v>
      </c>
      <c r="F701" s="102" t="s">
        <v>287</v>
      </c>
      <c r="G701" s="103"/>
      <c r="H701" s="104"/>
      <c r="I701" s="94"/>
      <c r="J701" s="95"/>
      <c r="K701" s="96"/>
      <c r="L701" s="95"/>
      <c r="M701" s="97"/>
    </row>
    <row r="702" spans="2:13" s="18" customFormat="1" ht="20.100000000000001" customHeight="1" x14ac:dyDescent="0.2">
      <c r="B702" s="88"/>
      <c r="C702" s="89"/>
      <c r="D702" s="90"/>
      <c r="E702" s="101"/>
      <c r="F702" s="102"/>
      <c r="G702" s="103"/>
      <c r="H702" s="104"/>
      <c r="I702" s="94"/>
      <c r="J702" s="95"/>
      <c r="K702" s="96"/>
      <c r="L702" s="95"/>
      <c r="M702" s="97"/>
    </row>
    <row r="703" spans="2:13" s="18" customFormat="1" ht="20.100000000000001" customHeight="1" x14ac:dyDescent="0.2">
      <c r="B703" s="88"/>
      <c r="C703" s="89"/>
      <c r="D703" s="90"/>
      <c r="E703" s="101"/>
      <c r="F703" s="100" t="s">
        <v>288</v>
      </c>
      <c r="G703" s="92"/>
      <c r="H703" s="93"/>
      <c r="I703" s="94"/>
      <c r="J703" s="95"/>
      <c r="K703" s="96"/>
      <c r="L703" s="95"/>
      <c r="M703" s="97"/>
    </row>
    <row r="704" spans="2:13" s="18" customFormat="1" ht="20.100000000000001" customHeight="1" x14ac:dyDescent="0.2">
      <c r="B704" s="88">
        <v>4326</v>
      </c>
      <c r="C704" s="89"/>
      <c r="D704" s="90"/>
      <c r="E704" s="101">
        <v>23</v>
      </c>
      <c r="F704" s="102" t="s">
        <v>289</v>
      </c>
      <c r="G704" s="103"/>
      <c r="H704" s="104"/>
      <c r="I704" s="94"/>
      <c r="J704" s="95"/>
      <c r="K704" s="96"/>
      <c r="L704" s="95"/>
      <c r="M704" s="97"/>
    </row>
    <row r="705" spans="2:13" s="18" customFormat="1" ht="20.100000000000001" customHeight="1" x14ac:dyDescent="0.2">
      <c r="B705" s="88"/>
      <c r="C705" s="89"/>
      <c r="D705" s="90"/>
      <c r="E705" s="101"/>
      <c r="F705" s="102"/>
      <c r="G705" s="103"/>
      <c r="H705" s="104"/>
      <c r="I705" s="94"/>
      <c r="J705" s="95">
        <f t="shared" ref="J705:J721" si="42">K705+L705</f>
        <v>0</v>
      </c>
      <c r="K705" s="96"/>
      <c r="L705" s="95"/>
      <c r="M705" s="97"/>
    </row>
    <row r="706" spans="2:13" s="165" customFormat="1" ht="20.100000000000001" customHeight="1" x14ac:dyDescent="0.2">
      <c r="B706" s="158"/>
      <c r="C706" s="160"/>
      <c r="D706" s="288"/>
      <c r="E706" s="161"/>
      <c r="F706" s="162" t="s">
        <v>290</v>
      </c>
      <c r="G706" s="103"/>
      <c r="H706" s="306"/>
      <c r="I706" s="94"/>
      <c r="J706" s="95">
        <f t="shared" si="42"/>
        <v>0</v>
      </c>
      <c r="K706" s="96"/>
      <c r="L706" s="163"/>
      <c r="M706" s="196"/>
    </row>
    <row r="707" spans="2:13" s="165" customFormat="1" ht="20.100000000000001" customHeight="1" x14ac:dyDescent="0.2">
      <c r="B707" s="158">
        <v>4316</v>
      </c>
      <c r="C707" s="160"/>
      <c r="D707" s="288"/>
      <c r="E707" s="161">
        <v>24</v>
      </c>
      <c r="F707" s="162" t="s">
        <v>291</v>
      </c>
      <c r="G707" s="103"/>
      <c r="H707" s="306"/>
      <c r="I707" s="94"/>
      <c r="J707" s="95">
        <f t="shared" si="42"/>
        <v>0</v>
      </c>
      <c r="K707" s="96"/>
      <c r="L707" s="163"/>
      <c r="M707" s="196"/>
    </row>
    <row r="708" spans="2:13" s="18" customFormat="1" ht="20.100000000000001" customHeight="1" x14ac:dyDescent="0.2">
      <c r="B708" s="88"/>
      <c r="C708" s="89"/>
      <c r="D708" s="90"/>
      <c r="E708" s="307">
        <v>25</v>
      </c>
      <c r="F708" s="308" t="s">
        <v>292</v>
      </c>
      <c r="G708" s="92">
        <v>20000000</v>
      </c>
      <c r="H708" s="93"/>
      <c r="I708" s="94">
        <v>27277995.91</v>
      </c>
      <c r="J708" s="95"/>
      <c r="K708" s="96">
        <v>20254451.91</v>
      </c>
      <c r="L708" s="95"/>
      <c r="M708" s="97"/>
    </row>
    <row r="709" spans="2:13" s="18" customFormat="1" ht="20.100000000000001" customHeight="1" x14ac:dyDescent="0.2">
      <c r="B709" s="88"/>
      <c r="C709" s="89"/>
      <c r="D709" s="90"/>
      <c r="E709" s="101"/>
      <c r="F709" s="33"/>
      <c r="G709" s="92"/>
      <c r="H709" s="93">
        <f t="shared" ref="H709:H723" si="43">J709-I709</f>
        <v>0</v>
      </c>
      <c r="I709" s="94"/>
      <c r="J709" s="95">
        <f t="shared" si="42"/>
        <v>0</v>
      </c>
      <c r="K709" s="96"/>
      <c r="L709" s="95"/>
      <c r="M709" s="97"/>
    </row>
    <row r="710" spans="2:13" s="18" customFormat="1" ht="20.100000000000001" customHeight="1" x14ac:dyDescent="0.2">
      <c r="B710" s="88"/>
      <c r="C710" s="89"/>
      <c r="D710" s="90"/>
      <c r="E710" s="90">
        <v>20</v>
      </c>
      <c r="F710" s="33" t="s">
        <v>85</v>
      </c>
      <c r="G710" s="92"/>
      <c r="H710" s="93">
        <f t="shared" si="43"/>
        <v>0</v>
      </c>
      <c r="I710" s="94"/>
      <c r="J710" s="95">
        <f t="shared" si="42"/>
        <v>0</v>
      </c>
      <c r="K710" s="96"/>
      <c r="L710" s="95"/>
      <c r="M710" s="97"/>
    </row>
    <row r="711" spans="2:13" s="18" customFormat="1" ht="20.100000000000001" customHeight="1" x14ac:dyDescent="0.2">
      <c r="B711" s="88"/>
      <c r="C711" s="89"/>
      <c r="D711" s="90"/>
      <c r="E711" s="90"/>
      <c r="F711" s="49" t="s">
        <v>86</v>
      </c>
      <c r="G711" s="92"/>
      <c r="H711" s="93">
        <f t="shared" si="43"/>
        <v>0</v>
      </c>
      <c r="I711" s="94"/>
      <c r="J711" s="95">
        <f t="shared" si="42"/>
        <v>0</v>
      </c>
      <c r="K711" s="96"/>
      <c r="L711" s="95"/>
      <c r="M711" s="97"/>
    </row>
    <row r="712" spans="2:13" s="18" customFormat="1" ht="20.100000000000001" customHeight="1" x14ac:dyDescent="0.2">
      <c r="B712" s="88"/>
      <c r="C712" s="89"/>
      <c r="D712" s="90"/>
      <c r="E712" s="90"/>
      <c r="F712" s="100" t="s">
        <v>293</v>
      </c>
      <c r="G712" s="92"/>
      <c r="H712" s="93">
        <f t="shared" si="43"/>
        <v>0</v>
      </c>
      <c r="I712" s="94"/>
      <c r="J712" s="95">
        <f t="shared" si="42"/>
        <v>0</v>
      </c>
      <c r="K712" s="96"/>
      <c r="L712" s="95"/>
      <c r="M712" s="97"/>
    </row>
    <row r="713" spans="2:13" s="18" customFormat="1" ht="20.100000000000001" customHeight="1" x14ac:dyDescent="0.2">
      <c r="B713" s="88">
        <v>5231</v>
      </c>
      <c r="C713" s="89"/>
      <c r="D713" s="90"/>
      <c r="E713" s="101">
        <v>21</v>
      </c>
      <c r="F713" s="102" t="s">
        <v>294</v>
      </c>
      <c r="G713" s="103">
        <v>400000</v>
      </c>
      <c r="H713" s="93"/>
      <c r="I713" s="94"/>
      <c r="J713" s="95"/>
      <c r="K713" s="96">
        <v>13615</v>
      </c>
      <c r="L713" s="95"/>
      <c r="M713" s="97"/>
    </row>
    <row r="714" spans="2:13" s="18" customFormat="1" ht="20.100000000000001" customHeight="1" x14ac:dyDescent="0.2">
      <c r="B714" s="88"/>
      <c r="C714" s="89"/>
      <c r="D714" s="90"/>
      <c r="E714" s="101"/>
      <c r="F714" s="102"/>
      <c r="G714" s="103"/>
      <c r="H714" s="93">
        <f t="shared" si="43"/>
        <v>0</v>
      </c>
      <c r="I714" s="94"/>
      <c r="J714" s="95">
        <f t="shared" si="42"/>
        <v>0</v>
      </c>
      <c r="K714" s="96"/>
      <c r="L714" s="95"/>
      <c r="M714" s="97"/>
    </row>
    <row r="715" spans="2:13" s="18" customFormat="1" ht="20.100000000000001" customHeight="1" x14ac:dyDescent="0.2">
      <c r="B715" s="88"/>
      <c r="C715" s="89"/>
      <c r="D715" s="90"/>
      <c r="E715" s="101"/>
      <c r="F715" s="100" t="s">
        <v>295</v>
      </c>
      <c r="G715" s="92"/>
      <c r="H715" s="93">
        <f t="shared" si="43"/>
        <v>0</v>
      </c>
      <c r="I715" s="94"/>
      <c r="J715" s="95">
        <f t="shared" si="42"/>
        <v>0</v>
      </c>
      <c r="K715" s="96"/>
      <c r="L715" s="95"/>
      <c r="M715" s="97"/>
    </row>
    <row r="716" spans="2:13" s="18" customFormat="1" ht="20.100000000000001" customHeight="1" x14ac:dyDescent="0.2">
      <c r="B716" s="88">
        <v>5232</v>
      </c>
      <c r="C716" s="89"/>
      <c r="D716" s="90"/>
      <c r="E716" s="101">
        <v>22</v>
      </c>
      <c r="F716" s="102" t="s">
        <v>296</v>
      </c>
      <c r="G716" s="103"/>
      <c r="H716" s="93"/>
      <c r="I716" s="94">
        <v>657967</v>
      </c>
      <c r="J716" s="95">
        <f t="shared" si="42"/>
        <v>0</v>
      </c>
      <c r="K716" s="96"/>
      <c r="L716" s="95"/>
      <c r="M716" s="97"/>
    </row>
    <row r="717" spans="2:13" s="18" customFormat="1" ht="20.100000000000001" customHeight="1" x14ac:dyDescent="0.2">
      <c r="B717" s="76"/>
      <c r="C717" s="77"/>
      <c r="D717" s="77"/>
      <c r="E717" s="78"/>
      <c r="F717" s="137"/>
      <c r="G717" s="80"/>
      <c r="H717" s="93">
        <f t="shared" si="43"/>
        <v>0</v>
      </c>
      <c r="I717" s="82"/>
      <c r="J717" s="95">
        <f t="shared" si="42"/>
        <v>0</v>
      </c>
      <c r="K717" s="84"/>
      <c r="L717" s="83"/>
      <c r="M717" s="85"/>
    </row>
    <row r="718" spans="2:13" s="18" customFormat="1" ht="20.100000000000001" customHeight="1" x14ac:dyDescent="0.2">
      <c r="B718" s="88"/>
      <c r="C718" s="89"/>
      <c r="D718" s="90"/>
      <c r="E718" s="101"/>
      <c r="F718" s="100" t="s">
        <v>297</v>
      </c>
      <c r="G718" s="92"/>
      <c r="H718" s="93">
        <f t="shared" si="43"/>
        <v>0</v>
      </c>
      <c r="I718" s="94"/>
      <c r="J718" s="95">
        <f t="shared" si="42"/>
        <v>0</v>
      </c>
      <c r="K718" s="96"/>
      <c r="L718" s="95"/>
      <c r="M718" s="97"/>
    </row>
    <row r="719" spans="2:13" s="18" customFormat="1" ht="20.100000000000001" customHeight="1" x14ac:dyDescent="0.2">
      <c r="B719" s="88">
        <v>5233</v>
      </c>
      <c r="C719" s="89"/>
      <c r="D719" s="90"/>
      <c r="E719" s="101">
        <v>23</v>
      </c>
      <c r="F719" s="102" t="s">
        <v>298</v>
      </c>
      <c r="G719" s="103"/>
      <c r="H719" s="93"/>
      <c r="I719" s="94">
        <v>290400</v>
      </c>
      <c r="J719" s="95">
        <f>K719+L719</f>
        <v>0</v>
      </c>
      <c r="K719" s="96"/>
      <c r="L719" s="95"/>
      <c r="M719" s="97"/>
    </row>
    <row r="720" spans="2:13" s="18" customFormat="1" ht="20.100000000000001" customHeight="1" x14ac:dyDescent="0.2">
      <c r="B720" s="76"/>
      <c r="C720" s="77"/>
      <c r="D720" s="77"/>
      <c r="E720" s="78"/>
      <c r="F720" s="53"/>
      <c r="G720" s="80"/>
      <c r="H720" s="93">
        <f t="shared" si="43"/>
        <v>0</v>
      </c>
      <c r="I720" s="82"/>
      <c r="J720" s="95">
        <f t="shared" si="42"/>
        <v>0</v>
      </c>
      <c r="K720" s="84"/>
      <c r="L720" s="83"/>
      <c r="M720" s="85"/>
    </row>
    <row r="721" spans="2:13" s="18" customFormat="1" ht="20.100000000000001" customHeight="1" x14ac:dyDescent="0.2">
      <c r="B721" s="88"/>
      <c r="C721" s="89"/>
      <c r="D721" s="90"/>
      <c r="E721" s="101"/>
      <c r="F721" s="100" t="s">
        <v>299</v>
      </c>
      <c r="G721" s="92"/>
      <c r="H721" s="93">
        <f t="shared" si="43"/>
        <v>0</v>
      </c>
      <c r="I721" s="94"/>
      <c r="J721" s="95">
        <f t="shared" si="42"/>
        <v>0</v>
      </c>
      <c r="K721" s="96"/>
      <c r="L721" s="95"/>
      <c r="M721" s="97"/>
    </row>
    <row r="722" spans="2:13" s="18" customFormat="1" ht="20.100000000000001" customHeight="1" x14ac:dyDescent="0.2">
      <c r="B722" s="88">
        <v>5234</v>
      </c>
      <c r="C722" s="89"/>
      <c r="D722" s="90"/>
      <c r="E722" s="101">
        <v>24</v>
      </c>
      <c r="F722" s="102" t="s">
        <v>300</v>
      </c>
      <c r="G722" s="103">
        <v>300000</v>
      </c>
      <c r="H722" s="93"/>
      <c r="I722" s="94"/>
      <c r="J722" s="95"/>
      <c r="K722" s="96">
        <v>769775</v>
      </c>
      <c r="L722" s="95"/>
      <c r="M722" s="97"/>
    </row>
    <row r="723" spans="2:13" s="18" customFormat="1" ht="20.100000000000001" customHeight="1" x14ac:dyDescent="0.2">
      <c r="B723" s="76"/>
      <c r="C723" s="77"/>
      <c r="D723" s="77"/>
      <c r="E723" s="78"/>
      <c r="F723" s="137"/>
      <c r="G723" s="80"/>
      <c r="H723" s="93">
        <f t="shared" si="43"/>
        <v>0</v>
      </c>
      <c r="I723" s="82"/>
      <c r="J723" s="83"/>
      <c r="K723" s="84"/>
      <c r="L723" s="83"/>
      <c r="M723" s="85"/>
    </row>
    <row r="724" spans="2:13" s="18" customFormat="1" ht="20.100000000000001" customHeight="1" thickBot="1" x14ac:dyDescent="0.25">
      <c r="B724" s="88"/>
      <c r="C724" s="89"/>
      <c r="D724" s="90"/>
      <c r="E724" s="101"/>
      <c r="F724" s="105"/>
      <c r="G724" s="92"/>
      <c r="H724" s="93"/>
      <c r="I724" s="94"/>
      <c r="J724" s="95"/>
      <c r="K724" s="96"/>
      <c r="L724" s="95"/>
      <c r="M724" s="97"/>
    </row>
    <row r="725" spans="2:13" s="18" customFormat="1" ht="19.5" customHeight="1" x14ac:dyDescent="0.2">
      <c r="B725" s="88"/>
      <c r="C725" s="89"/>
      <c r="D725" s="89"/>
      <c r="E725" s="114"/>
      <c r="F725" s="115" t="s">
        <v>301</v>
      </c>
      <c r="G725" s="116">
        <f t="shared" ref="G725:L725" si="44">G689+G692+G695+G698+G701++G704+G707+G713+G716+G719+G722+G708</f>
        <v>24400200</v>
      </c>
      <c r="H725" s="116">
        <f t="shared" si="44"/>
        <v>0</v>
      </c>
      <c r="I725" s="116">
        <f t="shared" si="44"/>
        <v>59547170.460000001</v>
      </c>
      <c r="J725" s="116">
        <f t="shared" si="44"/>
        <v>0</v>
      </c>
      <c r="K725" s="116">
        <f t="shared" si="44"/>
        <v>25504106.41</v>
      </c>
      <c r="L725" s="116">
        <f t="shared" si="44"/>
        <v>0</v>
      </c>
      <c r="M725" s="134"/>
    </row>
    <row r="726" spans="2:13" s="18" customFormat="1" ht="20.100000000000001" customHeight="1" thickBot="1" x14ac:dyDescent="0.25">
      <c r="B726" s="118"/>
      <c r="C726" s="119"/>
      <c r="D726" s="119"/>
      <c r="E726" s="120"/>
      <c r="F726" s="121" t="s">
        <v>78</v>
      </c>
      <c r="G726" s="122"/>
      <c r="H726" s="123"/>
      <c r="I726" s="124"/>
      <c r="J726" s="125"/>
      <c r="K726" s="126"/>
      <c r="L726" s="300"/>
      <c r="M726" s="141"/>
    </row>
    <row r="727" spans="2:13" ht="15" customHeight="1" x14ac:dyDescent="0.15">
      <c r="B727" s="1">
        <v>14</v>
      </c>
      <c r="C727" s="2"/>
      <c r="D727" s="2"/>
      <c r="E727" s="2"/>
      <c r="F727" s="3"/>
      <c r="G727" s="4"/>
      <c r="H727" s="5"/>
      <c r="I727" s="6"/>
      <c r="J727" s="5"/>
      <c r="K727" s="7"/>
      <c r="L727" s="5"/>
      <c r="M727" s="8">
        <f>B727</f>
        <v>14</v>
      </c>
    </row>
    <row r="728" spans="2:13" s="11" customFormat="1" ht="15" customHeight="1" x14ac:dyDescent="0.2">
      <c r="B728" s="10" t="s">
        <v>0</v>
      </c>
      <c r="C728" s="10"/>
      <c r="D728" s="10"/>
      <c r="E728" s="10"/>
      <c r="F728" s="10"/>
      <c r="G728" s="10"/>
      <c r="H728" s="10" t="s">
        <v>1</v>
      </c>
      <c r="I728" s="10"/>
      <c r="J728" s="10"/>
      <c r="K728" s="10"/>
      <c r="L728" s="10"/>
      <c r="M728" s="10"/>
    </row>
    <row r="729" spans="2:13" s="18" customFormat="1" ht="15" customHeight="1" thickBot="1" x14ac:dyDescent="0.25">
      <c r="B729" s="8"/>
      <c r="C729" s="12"/>
      <c r="D729" s="12"/>
      <c r="E729" s="12"/>
      <c r="F729" s="13"/>
      <c r="G729" s="14"/>
      <c r="H729" s="15"/>
      <c r="I729" s="16"/>
      <c r="J729" s="15"/>
      <c r="K729" s="17"/>
      <c r="L729" s="15"/>
      <c r="M729" s="12"/>
    </row>
    <row r="730" spans="2:13" s="18" customFormat="1" ht="15" customHeight="1" x14ac:dyDescent="0.2">
      <c r="B730" s="19" t="s">
        <v>2</v>
      </c>
      <c r="C730" s="20"/>
      <c r="D730" s="20"/>
      <c r="E730" s="20"/>
      <c r="F730" s="21"/>
      <c r="G730" s="22" t="s">
        <v>3</v>
      </c>
      <c r="H730" s="23" t="s">
        <v>4</v>
      </c>
      <c r="I730" s="24" t="s">
        <v>5</v>
      </c>
      <c r="J730" s="25" t="s">
        <v>6</v>
      </c>
      <c r="K730" s="26" t="s">
        <v>7</v>
      </c>
      <c r="L730" s="27" t="s">
        <v>8</v>
      </c>
      <c r="M730" s="28"/>
    </row>
    <row r="731" spans="2:13" s="12" customFormat="1" ht="15" customHeight="1" x14ac:dyDescent="0.2">
      <c r="B731" s="29" t="s">
        <v>9</v>
      </c>
      <c r="C731" s="30" t="s">
        <v>10</v>
      </c>
      <c r="D731" s="31"/>
      <c r="E731" s="32"/>
      <c r="F731" s="33" t="s">
        <v>11</v>
      </c>
      <c r="G731" s="34" t="s">
        <v>12</v>
      </c>
      <c r="H731" s="35" t="s">
        <v>13</v>
      </c>
      <c r="I731" s="36" t="s">
        <v>14</v>
      </c>
      <c r="J731" s="37" t="s">
        <v>7</v>
      </c>
      <c r="K731" s="38" t="s">
        <v>15</v>
      </c>
      <c r="L731" s="39" t="s">
        <v>16</v>
      </c>
      <c r="M731" s="40" t="s">
        <v>17</v>
      </c>
    </row>
    <row r="732" spans="2:13" s="12" customFormat="1" ht="15" customHeight="1" x14ac:dyDescent="0.2">
      <c r="B732" s="41" t="s">
        <v>18</v>
      </c>
      <c r="C732" s="42" t="s">
        <v>19</v>
      </c>
      <c r="D732" s="43"/>
      <c r="E732" s="44"/>
      <c r="F732" s="33"/>
      <c r="G732" s="34" t="s">
        <v>20</v>
      </c>
      <c r="H732" s="35" t="s">
        <v>21</v>
      </c>
      <c r="I732" s="36" t="s">
        <v>22</v>
      </c>
      <c r="J732" s="37" t="s">
        <v>23</v>
      </c>
      <c r="K732" s="38" t="s">
        <v>24</v>
      </c>
      <c r="L732" s="39" t="s">
        <v>25</v>
      </c>
      <c r="M732" s="45" t="s">
        <v>26</v>
      </c>
    </row>
    <row r="733" spans="2:13" s="18" customFormat="1" ht="15" customHeight="1" x14ac:dyDescent="0.2">
      <c r="B733" s="46"/>
      <c r="C733" s="47" t="s">
        <v>27</v>
      </c>
      <c r="D733" s="47" t="s">
        <v>28</v>
      </c>
      <c r="E733" s="48" t="s">
        <v>29</v>
      </c>
      <c r="F733" s="49" t="s">
        <v>30</v>
      </c>
      <c r="G733" s="34" t="s">
        <v>31</v>
      </c>
      <c r="H733" s="35" t="s">
        <v>32</v>
      </c>
      <c r="I733" s="36" t="s">
        <v>33</v>
      </c>
      <c r="J733" s="37" t="s">
        <v>34</v>
      </c>
      <c r="K733" s="38" t="s">
        <v>35</v>
      </c>
      <c r="L733" s="39" t="s">
        <v>36</v>
      </c>
      <c r="M733" s="45"/>
    </row>
    <row r="734" spans="2:13" s="18" customFormat="1" ht="15" customHeight="1" x14ac:dyDescent="0.2">
      <c r="B734" s="46"/>
      <c r="C734" s="50" t="s">
        <v>37</v>
      </c>
      <c r="D734" s="50" t="s">
        <v>38</v>
      </c>
      <c r="E734" s="51" t="s">
        <v>39</v>
      </c>
      <c r="F734" s="49"/>
      <c r="G734" s="34"/>
      <c r="H734" s="52" t="s">
        <v>40</v>
      </c>
      <c r="I734" s="36" t="s">
        <v>41</v>
      </c>
      <c r="J734" s="37" t="s">
        <v>42</v>
      </c>
      <c r="K734" s="38" t="s">
        <v>43</v>
      </c>
      <c r="L734" s="39"/>
      <c r="M734" s="45"/>
    </row>
    <row r="735" spans="2:13" s="18" customFormat="1" ht="15" customHeight="1" x14ac:dyDescent="0.2">
      <c r="B735" s="46"/>
      <c r="C735" s="50"/>
      <c r="D735" s="50"/>
      <c r="E735" s="13"/>
      <c r="F735" s="53"/>
      <c r="G735" s="34"/>
      <c r="H735" s="52" t="s">
        <v>44</v>
      </c>
      <c r="I735" s="36" t="s">
        <v>45</v>
      </c>
      <c r="J735" s="37" t="s">
        <v>46</v>
      </c>
      <c r="K735" s="38"/>
      <c r="L735" s="39"/>
      <c r="M735" s="45"/>
    </row>
    <row r="736" spans="2:13" s="18" customFormat="1" ht="15" customHeight="1" x14ac:dyDescent="0.2">
      <c r="B736" s="54"/>
      <c r="C736" s="55"/>
      <c r="D736" s="55"/>
      <c r="E736" s="56"/>
      <c r="F736" s="53"/>
      <c r="G736" s="34"/>
      <c r="H736" s="52" t="s">
        <v>47</v>
      </c>
      <c r="I736" s="36" t="s">
        <v>48</v>
      </c>
      <c r="J736" s="37"/>
      <c r="K736" s="38"/>
      <c r="L736" s="39"/>
      <c r="M736" s="45"/>
    </row>
    <row r="737" spans="2:13" s="18" customFormat="1" ht="15" customHeight="1" x14ac:dyDescent="0.2">
      <c r="B737" s="54"/>
      <c r="C737" s="55"/>
      <c r="D737" s="55"/>
      <c r="E737" s="56"/>
      <c r="F737" s="53"/>
      <c r="G737" s="34"/>
      <c r="H737" s="52" t="s">
        <v>49</v>
      </c>
      <c r="I737" s="36" t="s">
        <v>50</v>
      </c>
      <c r="J737" s="37"/>
      <c r="K737" s="38"/>
      <c r="L737" s="39"/>
      <c r="M737" s="45"/>
    </row>
    <row r="738" spans="2:13" s="18" customFormat="1" ht="15" customHeight="1" x14ac:dyDescent="0.2">
      <c r="B738" s="54"/>
      <c r="C738" s="55"/>
      <c r="D738" s="55"/>
      <c r="E738" s="56"/>
      <c r="F738" s="53"/>
      <c r="G738" s="34"/>
      <c r="H738" s="52" t="s">
        <v>51</v>
      </c>
      <c r="I738" s="36" t="s">
        <v>52</v>
      </c>
      <c r="J738" s="37"/>
      <c r="K738" s="38"/>
      <c r="L738" s="39"/>
      <c r="M738" s="45"/>
    </row>
    <row r="739" spans="2:13" s="18" customFormat="1" ht="15" customHeight="1" x14ac:dyDescent="0.2">
      <c r="B739" s="54"/>
      <c r="C739" s="55"/>
      <c r="D739" s="55"/>
      <c r="E739" s="56"/>
      <c r="F739" s="53"/>
      <c r="G739" s="34"/>
      <c r="H739" s="52" t="s">
        <v>53</v>
      </c>
      <c r="I739" s="36" t="s">
        <v>54</v>
      </c>
      <c r="J739" s="37"/>
      <c r="K739" s="38"/>
      <c r="L739" s="39"/>
      <c r="M739" s="45"/>
    </row>
    <row r="740" spans="2:13" s="18" customFormat="1" ht="15" customHeight="1" thickBot="1" x14ac:dyDescent="0.25">
      <c r="B740" s="57">
        <v>2</v>
      </c>
      <c r="C740" s="58">
        <v>3</v>
      </c>
      <c r="D740" s="58">
        <v>4</v>
      </c>
      <c r="E740" s="59">
        <v>5</v>
      </c>
      <c r="F740" s="60">
        <v>6</v>
      </c>
      <c r="G740" s="61">
        <v>7</v>
      </c>
      <c r="H740" s="62">
        <v>8</v>
      </c>
      <c r="I740" s="63">
        <v>9</v>
      </c>
      <c r="J740" s="60">
        <v>10</v>
      </c>
      <c r="K740" s="64">
        <v>11</v>
      </c>
      <c r="L740" s="60">
        <v>12</v>
      </c>
      <c r="M740" s="65">
        <v>13</v>
      </c>
    </row>
    <row r="741" spans="2:13" s="18" customFormat="1" ht="15" customHeight="1" thickTop="1" x14ac:dyDescent="0.2">
      <c r="B741" s="66"/>
      <c r="C741" s="67"/>
      <c r="D741" s="67"/>
      <c r="E741" s="68"/>
      <c r="F741" s="69"/>
      <c r="G741" s="180"/>
      <c r="H741" s="181"/>
      <c r="I741" s="72"/>
      <c r="J741" s="182"/>
      <c r="K741" s="183"/>
      <c r="L741" s="309"/>
      <c r="M741" s="184"/>
    </row>
    <row r="742" spans="2:13" s="18" customFormat="1" ht="15" customHeight="1" x14ac:dyDescent="0.2">
      <c r="B742" s="76"/>
      <c r="C742" s="77"/>
      <c r="D742" s="77"/>
      <c r="E742" s="78"/>
      <c r="F742" s="200" t="s">
        <v>302</v>
      </c>
      <c r="G742" s="201">
        <f t="shared" ref="G742:L742" si="45">G725</f>
        <v>24400200</v>
      </c>
      <c r="H742" s="202">
        <f t="shared" si="45"/>
        <v>0</v>
      </c>
      <c r="I742" s="203">
        <f t="shared" si="45"/>
        <v>59547170.460000001</v>
      </c>
      <c r="J742" s="202">
        <f t="shared" si="45"/>
        <v>0</v>
      </c>
      <c r="K742" s="204">
        <f t="shared" si="45"/>
        <v>25504106.41</v>
      </c>
      <c r="L742" s="202">
        <f t="shared" si="45"/>
        <v>0</v>
      </c>
      <c r="M742" s="205"/>
    </row>
    <row r="743" spans="2:13" s="18" customFormat="1" ht="15" customHeight="1" x14ac:dyDescent="0.2">
      <c r="B743" s="76"/>
      <c r="C743" s="77"/>
      <c r="D743" s="77"/>
      <c r="E743" s="78"/>
      <c r="F743" s="49"/>
      <c r="G743" s="80"/>
      <c r="H743" s="81"/>
      <c r="I743" s="82"/>
      <c r="J743" s="83"/>
      <c r="K743" s="84"/>
      <c r="L743" s="83"/>
      <c r="M743" s="85"/>
    </row>
    <row r="744" spans="2:13" s="18" customFormat="1" ht="20.100000000000001" customHeight="1" x14ac:dyDescent="0.2">
      <c r="B744" s="88"/>
      <c r="C744" s="89"/>
      <c r="D744" s="90"/>
      <c r="E744" s="101"/>
      <c r="F744" s="100" t="s">
        <v>303</v>
      </c>
      <c r="G744" s="92"/>
      <c r="H744" s="93"/>
      <c r="I744" s="94"/>
      <c r="J744" s="95"/>
      <c r="K744" s="96"/>
      <c r="L744" s="95"/>
      <c r="M744" s="97"/>
    </row>
    <row r="745" spans="2:13" s="18" customFormat="1" ht="20.100000000000001" customHeight="1" x14ac:dyDescent="0.2">
      <c r="B745" s="88">
        <v>5209</v>
      </c>
      <c r="C745" s="89"/>
      <c r="D745" s="90"/>
      <c r="E745" s="101">
        <v>25</v>
      </c>
      <c r="F745" s="102" t="s">
        <v>304</v>
      </c>
      <c r="G745" s="103">
        <v>100</v>
      </c>
      <c r="H745" s="104"/>
      <c r="I745" s="94">
        <v>576737.89</v>
      </c>
      <c r="J745" s="95"/>
      <c r="K745" s="96">
        <v>722000</v>
      </c>
      <c r="L745" s="95"/>
      <c r="M745" s="97"/>
    </row>
    <row r="746" spans="2:13" s="18" customFormat="1" ht="20.100000000000001" customHeight="1" x14ac:dyDescent="0.2">
      <c r="B746" s="88"/>
      <c r="C746" s="89"/>
      <c r="D746" s="90"/>
      <c r="E746" s="101"/>
      <c r="F746" s="102"/>
      <c r="G746" s="103"/>
      <c r="H746" s="104">
        <f t="shared" ref="H746:H776" si="46">J746-I746</f>
        <v>0</v>
      </c>
      <c r="I746" s="94"/>
      <c r="J746" s="95">
        <f t="shared" ref="J746:J759" si="47">K746+L746</f>
        <v>0</v>
      </c>
      <c r="K746" s="96"/>
      <c r="L746" s="95"/>
      <c r="M746" s="97"/>
    </row>
    <row r="747" spans="2:13" s="18" customFormat="1" ht="20.100000000000001" customHeight="1" x14ac:dyDescent="0.2">
      <c r="B747" s="88"/>
      <c r="C747" s="89"/>
      <c r="D747" s="90"/>
      <c r="E747" s="101"/>
      <c r="F747" s="100" t="s">
        <v>305</v>
      </c>
      <c r="G747" s="92"/>
      <c r="H747" s="104">
        <f t="shared" si="46"/>
        <v>0</v>
      </c>
      <c r="I747" s="94"/>
      <c r="J747" s="95">
        <f t="shared" si="47"/>
        <v>0</v>
      </c>
      <c r="K747" s="96"/>
      <c r="L747" s="95"/>
      <c r="M747" s="97"/>
    </row>
    <row r="748" spans="2:13" s="18" customFormat="1" ht="29.25" customHeight="1" x14ac:dyDescent="0.2">
      <c r="B748" s="88">
        <v>5209</v>
      </c>
      <c r="C748" s="89"/>
      <c r="D748" s="90"/>
      <c r="E748" s="101">
        <v>26</v>
      </c>
      <c r="F748" s="102" t="s">
        <v>306</v>
      </c>
      <c r="G748" s="103">
        <v>600000</v>
      </c>
      <c r="H748" s="104"/>
      <c r="I748" s="94">
        <v>5861967.4900000002</v>
      </c>
      <c r="J748" s="95"/>
      <c r="K748" s="96">
        <v>994274.56</v>
      </c>
      <c r="L748" s="156"/>
      <c r="M748" s="97"/>
    </row>
    <row r="749" spans="2:13" s="18" customFormat="1" ht="20.100000000000001" customHeight="1" x14ac:dyDescent="0.2">
      <c r="B749" s="88"/>
      <c r="C749" s="89"/>
      <c r="D749" s="90"/>
      <c r="E749" s="101"/>
      <c r="F749" s="102"/>
      <c r="G749" s="92"/>
      <c r="H749" s="104">
        <f t="shared" si="46"/>
        <v>0</v>
      </c>
      <c r="I749" s="94"/>
      <c r="J749" s="95">
        <f t="shared" si="47"/>
        <v>0</v>
      </c>
      <c r="K749" s="96"/>
      <c r="L749" s="95"/>
      <c r="M749" s="97"/>
    </row>
    <row r="750" spans="2:13" s="18" customFormat="1" ht="20.100000000000001" customHeight="1" x14ac:dyDescent="0.2">
      <c r="B750" s="88"/>
      <c r="C750" s="89"/>
      <c r="D750" s="90"/>
      <c r="E750" s="101"/>
      <c r="F750" s="100" t="s">
        <v>307</v>
      </c>
      <c r="G750" s="92"/>
      <c r="H750" s="104">
        <f t="shared" si="46"/>
        <v>0</v>
      </c>
      <c r="I750" s="94"/>
      <c r="J750" s="95">
        <f t="shared" si="47"/>
        <v>0</v>
      </c>
      <c r="K750" s="96"/>
      <c r="L750" s="95"/>
      <c r="M750" s="97"/>
    </row>
    <row r="751" spans="2:13" s="18" customFormat="1" ht="20.100000000000001" customHeight="1" x14ac:dyDescent="0.2">
      <c r="B751" s="88">
        <v>5209</v>
      </c>
      <c r="C751" s="89"/>
      <c r="D751" s="90"/>
      <c r="E751" s="101">
        <v>27</v>
      </c>
      <c r="F751" s="102" t="s">
        <v>308</v>
      </c>
      <c r="G751" s="103">
        <v>3100000</v>
      </c>
      <c r="H751" s="104"/>
      <c r="I751" s="94">
        <v>699000</v>
      </c>
      <c r="J751" s="95"/>
      <c r="K751" s="96">
        <v>456000</v>
      </c>
      <c r="L751" s="95"/>
      <c r="M751" s="97"/>
    </row>
    <row r="752" spans="2:13" s="18" customFormat="1" ht="20.100000000000001" customHeight="1" x14ac:dyDescent="0.2">
      <c r="B752" s="88"/>
      <c r="C752" s="89"/>
      <c r="D752" s="90"/>
      <c r="E752" s="101"/>
      <c r="F752" s="102"/>
      <c r="G752" s="92"/>
      <c r="H752" s="104">
        <f t="shared" si="46"/>
        <v>0</v>
      </c>
      <c r="I752" s="94"/>
      <c r="J752" s="95">
        <f t="shared" si="47"/>
        <v>0</v>
      </c>
      <c r="K752" s="96"/>
      <c r="L752" s="95"/>
      <c r="M752" s="97"/>
    </row>
    <row r="753" spans="2:13" s="18" customFormat="1" ht="20.100000000000001" customHeight="1" x14ac:dyDescent="0.2">
      <c r="B753" s="88"/>
      <c r="C753" s="89"/>
      <c r="D753" s="90"/>
      <c r="E753" s="101"/>
      <c r="F753" s="100" t="s">
        <v>309</v>
      </c>
      <c r="G753" s="92"/>
      <c r="H753" s="104">
        <f t="shared" si="46"/>
        <v>0</v>
      </c>
      <c r="I753" s="94"/>
      <c r="J753" s="95">
        <f t="shared" si="47"/>
        <v>0</v>
      </c>
      <c r="K753" s="96"/>
      <c r="L753" s="95"/>
      <c r="M753" s="97"/>
    </row>
    <row r="754" spans="2:13" s="18" customFormat="1" ht="20.100000000000001" customHeight="1" x14ac:dyDescent="0.2">
      <c r="B754" s="88">
        <v>5235</v>
      </c>
      <c r="C754" s="89"/>
      <c r="D754" s="90"/>
      <c r="E754" s="101">
        <v>28</v>
      </c>
      <c r="F754" s="102" t="s">
        <v>310</v>
      </c>
      <c r="G754" s="103"/>
      <c r="H754" s="104">
        <f t="shared" si="46"/>
        <v>0</v>
      </c>
      <c r="I754" s="94"/>
      <c r="J754" s="95">
        <f t="shared" si="47"/>
        <v>0</v>
      </c>
      <c r="K754" s="96"/>
      <c r="L754" s="95"/>
      <c r="M754" s="97"/>
    </row>
    <row r="755" spans="2:13" s="18" customFormat="1" ht="20.100000000000001" customHeight="1" x14ac:dyDescent="0.2">
      <c r="B755" s="88"/>
      <c r="C755" s="89"/>
      <c r="D755" s="90"/>
      <c r="E755" s="101"/>
      <c r="F755" s="102"/>
      <c r="G755" s="103"/>
      <c r="H755" s="104">
        <f t="shared" si="46"/>
        <v>0</v>
      </c>
      <c r="I755" s="94"/>
      <c r="J755" s="95">
        <f t="shared" si="47"/>
        <v>0</v>
      </c>
      <c r="K755" s="96"/>
      <c r="L755" s="95"/>
      <c r="M755" s="97"/>
    </row>
    <row r="756" spans="2:13" s="18" customFormat="1" ht="20.100000000000001" customHeight="1" x14ac:dyDescent="0.2">
      <c r="B756" s="88"/>
      <c r="C756" s="89"/>
      <c r="D756" s="90"/>
      <c r="E756" s="101"/>
      <c r="F756" s="100" t="s">
        <v>311</v>
      </c>
      <c r="G756" s="92"/>
      <c r="H756" s="104">
        <f t="shared" si="46"/>
        <v>0</v>
      </c>
      <c r="I756" s="94"/>
      <c r="J756" s="95">
        <f t="shared" si="47"/>
        <v>0</v>
      </c>
      <c r="K756" s="96"/>
      <c r="L756" s="95"/>
      <c r="M756" s="97"/>
    </row>
    <row r="757" spans="2:13" s="18" customFormat="1" ht="20.100000000000001" customHeight="1" x14ac:dyDescent="0.2">
      <c r="B757" s="88">
        <v>5204</v>
      </c>
      <c r="C757" s="89"/>
      <c r="D757" s="90"/>
      <c r="E757" s="101">
        <v>29</v>
      </c>
      <c r="F757" s="102" t="s">
        <v>312</v>
      </c>
      <c r="G757" s="103"/>
      <c r="H757" s="104">
        <f t="shared" si="46"/>
        <v>0</v>
      </c>
      <c r="I757" s="94"/>
      <c r="J757" s="95">
        <f t="shared" si="47"/>
        <v>0</v>
      </c>
      <c r="K757" s="96"/>
      <c r="L757" s="95"/>
      <c r="M757" s="97"/>
    </row>
    <row r="758" spans="2:13" s="18" customFormat="1" ht="20.100000000000001" customHeight="1" x14ac:dyDescent="0.2">
      <c r="B758" s="88"/>
      <c r="C758" s="89"/>
      <c r="D758" s="90"/>
      <c r="E758" s="101"/>
      <c r="F758" s="102"/>
      <c r="G758" s="92"/>
      <c r="H758" s="104">
        <f t="shared" si="46"/>
        <v>0</v>
      </c>
      <c r="I758" s="94"/>
      <c r="J758" s="95">
        <f t="shared" si="47"/>
        <v>0</v>
      </c>
      <c r="K758" s="96"/>
      <c r="L758" s="95"/>
      <c r="M758" s="97"/>
    </row>
    <row r="759" spans="2:13" s="18" customFormat="1" ht="20.100000000000001" customHeight="1" x14ac:dyDescent="0.2">
      <c r="B759" s="88"/>
      <c r="C759" s="89"/>
      <c r="D759" s="90"/>
      <c r="E759" s="101"/>
      <c r="F759" s="100" t="s">
        <v>313</v>
      </c>
      <c r="G759" s="92"/>
      <c r="H759" s="104">
        <f t="shared" si="46"/>
        <v>0</v>
      </c>
      <c r="I759" s="94"/>
      <c r="J759" s="95">
        <f t="shared" si="47"/>
        <v>0</v>
      </c>
      <c r="K759" s="96"/>
      <c r="L759" s="95"/>
      <c r="M759" s="97"/>
    </row>
    <row r="760" spans="2:13" s="18" customFormat="1" ht="20.100000000000001" customHeight="1" x14ac:dyDescent="0.2">
      <c r="B760" s="88">
        <v>5209</v>
      </c>
      <c r="C760" s="89"/>
      <c r="D760" s="90"/>
      <c r="E760" s="101">
        <v>30</v>
      </c>
      <c r="F760" s="102" t="s">
        <v>314</v>
      </c>
      <c r="G760" s="103">
        <v>50000</v>
      </c>
      <c r="H760" s="104"/>
      <c r="I760" s="94"/>
      <c r="J760" s="95"/>
      <c r="K760" s="96">
        <v>33533.919999999998</v>
      </c>
      <c r="L760" s="95"/>
      <c r="M760" s="97"/>
    </row>
    <row r="761" spans="2:13" s="18" customFormat="1" ht="20.100000000000001" customHeight="1" x14ac:dyDescent="0.2">
      <c r="B761" s="88"/>
      <c r="C761" s="89"/>
      <c r="D761" s="90"/>
      <c r="E761" s="101"/>
      <c r="F761" s="102"/>
      <c r="G761" s="103"/>
      <c r="H761" s="104">
        <f t="shared" si="46"/>
        <v>0</v>
      </c>
      <c r="I761" s="94"/>
      <c r="J761" s="95"/>
      <c r="K761" s="96"/>
      <c r="L761" s="95"/>
      <c r="M761" s="97"/>
    </row>
    <row r="762" spans="2:13" s="18" customFormat="1" ht="20.100000000000001" customHeight="1" x14ac:dyDescent="0.2">
      <c r="B762" s="88"/>
      <c r="C762" s="89"/>
      <c r="D762" s="90"/>
      <c r="E762" s="101"/>
      <c r="F762" s="100" t="s">
        <v>315</v>
      </c>
      <c r="G762" s="92"/>
      <c r="H762" s="104">
        <f t="shared" si="46"/>
        <v>0</v>
      </c>
      <c r="I762" s="94"/>
      <c r="J762" s="95"/>
      <c r="K762" s="96"/>
      <c r="L762" s="95"/>
      <c r="M762" s="97"/>
    </row>
    <row r="763" spans="2:13" s="18" customFormat="1" ht="20.100000000000001" customHeight="1" x14ac:dyDescent="0.2">
      <c r="B763" s="88">
        <v>5237</v>
      </c>
      <c r="C763" s="89"/>
      <c r="D763" s="90"/>
      <c r="E763" s="101">
        <v>31</v>
      </c>
      <c r="F763" s="102" t="s">
        <v>316</v>
      </c>
      <c r="G763" s="103"/>
      <c r="H763" s="104">
        <f t="shared" si="46"/>
        <v>0</v>
      </c>
      <c r="I763" s="94"/>
      <c r="J763" s="95"/>
      <c r="K763" s="96"/>
      <c r="L763" s="95"/>
      <c r="M763" s="97"/>
    </row>
    <row r="764" spans="2:13" s="18" customFormat="1" ht="20.100000000000001" customHeight="1" x14ac:dyDescent="0.2">
      <c r="B764" s="88"/>
      <c r="C764" s="89"/>
      <c r="D764" s="90"/>
      <c r="E764" s="101"/>
      <c r="F764" s="102"/>
      <c r="G764" s="103"/>
      <c r="H764" s="104">
        <f t="shared" si="46"/>
        <v>0</v>
      </c>
      <c r="I764" s="94"/>
      <c r="J764" s="95"/>
      <c r="K764" s="96"/>
      <c r="L764" s="95"/>
      <c r="M764" s="97"/>
    </row>
    <row r="765" spans="2:13" s="18" customFormat="1" ht="20.100000000000001" customHeight="1" x14ac:dyDescent="0.2">
      <c r="B765" s="88"/>
      <c r="C765" s="89"/>
      <c r="D765" s="90"/>
      <c r="E765" s="101"/>
      <c r="F765" s="100" t="s">
        <v>317</v>
      </c>
      <c r="G765" s="92"/>
      <c r="H765" s="104">
        <f t="shared" si="46"/>
        <v>0</v>
      </c>
      <c r="I765" s="94"/>
      <c r="J765" s="95"/>
      <c r="K765" s="96"/>
      <c r="L765" s="95"/>
      <c r="M765" s="97"/>
    </row>
    <row r="766" spans="2:13" s="18" customFormat="1" ht="20.100000000000001" customHeight="1" x14ac:dyDescent="0.2">
      <c r="B766" s="88">
        <v>5238</v>
      </c>
      <c r="C766" s="89"/>
      <c r="D766" s="90"/>
      <c r="E766" s="101">
        <v>32</v>
      </c>
      <c r="F766" s="102" t="s">
        <v>318</v>
      </c>
      <c r="G766" s="103"/>
      <c r="H766" s="104">
        <f t="shared" si="46"/>
        <v>0</v>
      </c>
      <c r="I766" s="94"/>
      <c r="J766" s="95"/>
      <c r="K766" s="96"/>
      <c r="L766" s="95"/>
      <c r="M766" s="97"/>
    </row>
    <row r="767" spans="2:13" s="18" customFormat="1" ht="20.100000000000001" customHeight="1" x14ac:dyDescent="0.2">
      <c r="B767" s="88"/>
      <c r="C767" s="89"/>
      <c r="D767" s="90"/>
      <c r="E767" s="101"/>
      <c r="F767" s="102"/>
      <c r="G767" s="103"/>
      <c r="H767" s="104">
        <f t="shared" si="46"/>
        <v>0</v>
      </c>
      <c r="I767" s="94"/>
      <c r="J767" s="95"/>
      <c r="K767" s="96"/>
      <c r="L767" s="95"/>
      <c r="M767" s="97"/>
    </row>
    <row r="768" spans="2:13" s="18" customFormat="1" ht="20.100000000000001" customHeight="1" x14ac:dyDescent="0.2">
      <c r="B768" s="88"/>
      <c r="C768" s="89"/>
      <c r="D768" s="90"/>
      <c r="E768" s="101"/>
      <c r="F768" s="100" t="s">
        <v>319</v>
      </c>
      <c r="G768" s="92"/>
      <c r="H768" s="104">
        <f t="shared" si="46"/>
        <v>0</v>
      </c>
      <c r="I768" s="94"/>
      <c r="J768" s="95"/>
      <c r="K768" s="96"/>
      <c r="L768" s="95"/>
      <c r="M768" s="97"/>
    </row>
    <row r="769" spans="2:13" s="18" customFormat="1" ht="20.100000000000001" customHeight="1" x14ac:dyDescent="0.2">
      <c r="B769" s="88">
        <v>5238</v>
      </c>
      <c r="C769" s="89"/>
      <c r="D769" s="90"/>
      <c r="E769" s="101">
        <v>33</v>
      </c>
      <c r="F769" s="102" t="s">
        <v>320</v>
      </c>
      <c r="G769" s="103"/>
      <c r="H769" s="104">
        <f t="shared" si="46"/>
        <v>0</v>
      </c>
      <c r="I769" s="94"/>
      <c r="J769" s="95"/>
      <c r="K769" s="96"/>
      <c r="L769" s="95"/>
      <c r="M769" s="97"/>
    </row>
    <row r="770" spans="2:13" s="18" customFormat="1" ht="20.100000000000001" customHeight="1" x14ac:dyDescent="0.2">
      <c r="B770" s="88"/>
      <c r="C770" s="89"/>
      <c r="D770" s="90"/>
      <c r="E770" s="101"/>
      <c r="F770" s="102"/>
      <c r="G770" s="92"/>
      <c r="H770" s="104">
        <f t="shared" si="46"/>
        <v>0</v>
      </c>
      <c r="I770" s="94"/>
      <c r="J770" s="95"/>
      <c r="K770" s="96"/>
      <c r="L770" s="95"/>
      <c r="M770" s="97"/>
    </row>
    <row r="771" spans="2:13" s="18" customFormat="1" ht="20.100000000000001" customHeight="1" x14ac:dyDescent="0.2">
      <c r="B771" s="88"/>
      <c r="C771" s="89"/>
      <c r="D771" s="90"/>
      <c r="E771" s="101"/>
      <c r="F771" s="100" t="s">
        <v>321</v>
      </c>
      <c r="G771" s="92"/>
      <c r="H771" s="104">
        <f t="shared" si="46"/>
        <v>0</v>
      </c>
      <c r="I771" s="94"/>
      <c r="J771" s="95"/>
      <c r="K771" s="96"/>
      <c r="L771" s="95"/>
      <c r="M771" s="97"/>
    </row>
    <row r="772" spans="2:13" s="18" customFormat="1" ht="20.100000000000001" customHeight="1" x14ac:dyDescent="0.2">
      <c r="B772" s="88">
        <v>5238</v>
      </c>
      <c r="C772" s="89"/>
      <c r="D772" s="90"/>
      <c r="E772" s="101">
        <v>34</v>
      </c>
      <c r="F772" s="102" t="s">
        <v>322</v>
      </c>
      <c r="G772" s="103"/>
      <c r="H772" s="104">
        <f t="shared" si="46"/>
        <v>0</v>
      </c>
      <c r="I772" s="94"/>
      <c r="J772" s="95"/>
      <c r="K772" s="96"/>
      <c r="L772" s="95"/>
      <c r="M772" s="97"/>
    </row>
    <row r="773" spans="2:13" s="18" customFormat="1" ht="20.100000000000001" customHeight="1" x14ac:dyDescent="0.2">
      <c r="B773" s="88"/>
      <c r="C773" s="89"/>
      <c r="D773" s="90"/>
      <c r="E773" s="101"/>
      <c r="F773" s="102"/>
      <c r="G773" s="92"/>
      <c r="H773" s="104">
        <f t="shared" si="46"/>
        <v>0</v>
      </c>
      <c r="I773" s="94"/>
      <c r="J773" s="95"/>
      <c r="K773" s="96"/>
      <c r="L773" s="95"/>
      <c r="M773" s="97"/>
    </row>
    <row r="774" spans="2:13" s="18" customFormat="1" ht="20.100000000000001" customHeight="1" x14ac:dyDescent="0.2">
      <c r="B774" s="88"/>
      <c r="C774" s="89"/>
      <c r="D774" s="90"/>
      <c r="E774" s="101"/>
      <c r="F774" s="100" t="s">
        <v>323</v>
      </c>
      <c r="G774" s="92"/>
      <c r="H774" s="104">
        <f t="shared" si="46"/>
        <v>0</v>
      </c>
      <c r="I774" s="94"/>
      <c r="J774" s="95"/>
      <c r="K774" s="96"/>
      <c r="L774" s="95"/>
      <c r="M774" s="97"/>
    </row>
    <row r="775" spans="2:13" s="18" customFormat="1" ht="20.100000000000001" customHeight="1" x14ac:dyDescent="0.2">
      <c r="B775" s="88">
        <v>5238</v>
      </c>
      <c r="C775" s="89"/>
      <c r="D775" s="90"/>
      <c r="E775" s="101">
        <v>35</v>
      </c>
      <c r="F775" s="102" t="s">
        <v>324</v>
      </c>
      <c r="G775" s="103"/>
      <c r="H775" s="104">
        <f t="shared" si="46"/>
        <v>0</v>
      </c>
      <c r="I775" s="94"/>
      <c r="J775" s="95"/>
      <c r="K775" s="96"/>
      <c r="L775" s="95"/>
      <c r="M775" s="97"/>
    </row>
    <row r="776" spans="2:13" s="18" customFormat="1" ht="20.100000000000001" customHeight="1" x14ac:dyDescent="0.2">
      <c r="B776" s="88"/>
      <c r="C776" s="89"/>
      <c r="D776" s="90"/>
      <c r="E776" s="101"/>
      <c r="F776" s="102"/>
      <c r="G776" s="92"/>
      <c r="H776" s="104">
        <f t="shared" si="46"/>
        <v>0</v>
      </c>
      <c r="I776" s="94"/>
      <c r="J776" s="95"/>
      <c r="K776" s="96"/>
      <c r="L776" s="95"/>
      <c r="M776" s="97"/>
    </row>
    <row r="777" spans="2:13" s="18" customFormat="1" ht="20.100000000000001" customHeight="1" thickBot="1" x14ac:dyDescent="0.25">
      <c r="B777" s="88"/>
      <c r="C777" s="89"/>
      <c r="D777" s="90"/>
      <c r="E777" s="101"/>
      <c r="F777" s="102"/>
      <c r="G777" s="92"/>
      <c r="H777" s="93"/>
      <c r="I777" s="94"/>
      <c r="J777" s="95"/>
      <c r="K777" s="96"/>
      <c r="L777" s="95"/>
      <c r="M777" s="97"/>
    </row>
    <row r="778" spans="2:13" s="18" customFormat="1" ht="17.25" customHeight="1" x14ac:dyDescent="0.2">
      <c r="B778" s="88"/>
      <c r="C778" s="89"/>
      <c r="D778" s="89"/>
      <c r="E778" s="114"/>
      <c r="F778" s="115" t="s">
        <v>325</v>
      </c>
      <c r="G778" s="116">
        <f t="shared" ref="G778:L778" si="48">G742+G745+G748+G751+G754+G757+G760+G763+G766+G769+G772+G775</f>
        <v>28150300</v>
      </c>
      <c r="H778" s="310">
        <f t="shared" si="48"/>
        <v>0</v>
      </c>
      <c r="I778" s="311">
        <f t="shared" si="48"/>
        <v>66684875.840000004</v>
      </c>
      <c r="J778" s="310">
        <f t="shared" si="48"/>
        <v>0</v>
      </c>
      <c r="K778" s="312">
        <f t="shared" si="48"/>
        <v>27709914.890000001</v>
      </c>
      <c r="L778" s="310">
        <f t="shared" si="48"/>
        <v>0</v>
      </c>
      <c r="M778" s="134"/>
    </row>
    <row r="779" spans="2:13" s="18" customFormat="1" ht="20.100000000000001" customHeight="1" thickBot="1" x14ac:dyDescent="0.25">
      <c r="B779" s="118"/>
      <c r="C779" s="119"/>
      <c r="D779" s="119"/>
      <c r="E779" s="120"/>
      <c r="F779" s="121" t="s">
        <v>78</v>
      </c>
      <c r="G779" s="122"/>
      <c r="H779" s="123"/>
      <c r="I779" s="124"/>
      <c r="J779" s="125"/>
      <c r="K779" s="126"/>
      <c r="L779" s="300"/>
      <c r="M779" s="141"/>
    </row>
    <row r="780" spans="2:13" ht="15" customHeight="1" x14ac:dyDescent="0.15">
      <c r="B780" s="1">
        <v>15</v>
      </c>
      <c r="C780" s="2"/>
      <c r="D780" s="2"/>
      <c r="E780" s="2"/>
      <c r="F780" s="3"/>
      <c r="G780" s="4"/>
      <c r="H780" s="5"/>
      <c r="I780" s="6"/>
      <c r="J780" s="5"/>
      <c r="K780" s="7"/>
      <c r="L780" s="5"/>
      <c r="M780" s="8">
        <f>B780</f>
        <v>15</v>
      </c>
    </row>
    <row r="781" spans="2:13" s="11" customFormat="1" ht="15" customHeight="1" x14ac:dyDescent="0.2">
      <c r="B781" s="10" t="s">
        <v>0</v>
      </c>
      <c r="C781" s="10"/>
      <c r="D781" s="10"/>
      <c r="E781" s="10"/>
      <c r="F781" s="10"/>
      <c r="G781" s="10"/>
      <c r="H781" s="10" t="s">
        <v>1</v>
      </c>
      <c r="I781" s="10"/>
      <c r="J781" s="10"/>
      <c r="K781" s="10"/>
      <c r="L781" s="10"/>
      <c r="M781" s="10"/>
    </row>
    <row r="782" spans="2:13" s="18" customFormat="1" ht="15" customHeight="1" thickBot="1" x14ac:dyDescent="0.25">
      <c r="B782" s="8"/>
      <c r="C782" s="12"/>
      <c r="D782" s="12"/>
      <c r="E782" s="12"/>
      <c r="F782" s="13"/>
      <c r="G782" s="14"/>
      <c r="H782" s="15"/>
      <c r="I782" s="16"/>
      <c r="J782" s="15"/>
      <c r="K782" s="17"/>
      <c r="L782" s="15"/>
      <c r="M782" s="12"/>
    </row>
    <row r="783" spans="2:13" s="18" customFormat="1" ht="15" customHeight="1" x14ac:dyDescent="0.2">
      <c r="B783" s="19" t="s">
        <v>2</v>
      </c>
      <c r="C783" s="20"/>
      <c r="D783" s="20"/>
      <c r="E783" s="20"/>
      <c r="F783" s="21"/>
      <c r="G783" s="22" t="s">
        <v>3</v>
      </c>
      <c r="H783" s="23" t="s">
        <v>4</v>
      </c>
      <c r="I783" s="24" t="s">
        <v>5</v>
      </c>
      <c r="J783" s="25" t="s">
        <v>6</v>
      </c>
      <c r="K783" s="26" t="s">
        <v>7</v>
      </c>
      <c r="L783" s="27" t="s">
        <v>8</v>
      </c>
      <c r="M783" s="28"/>
    </row>
    <row r="784" spans="2:13" s="12" customFormat="1" ht="15" customHeight="1" x14ac:dyDescent="0.2">
      <c r="B784" s="29" t="s">
        <v>9</v>
      </c>
      <c r="C784" s="30" t="s">
        <v>10</v>
      </c>
      <c r="D784" s="31"/>
      <c r="E784" s="32"/>
      <c r="F784" s="33" t="s">
        <v>11</v>
      </c>
      <c r="G784" s="34" t="s">
        <v>12</v>
      </c>
      <c r="H784" s="35" t="s">
        <v>13</v>
      </c>
      <c r="I784" s="36" t="s">
        <v>14</v>
      </c>
      <c r="J784" s="37" t="s">
        <v>7</v>
      </c>
      <c r="K784" s="38" t="s">
        <v>15</v>
      </c>
      <c r="L784" s="39" t="s">
        <v>16</v>
      </c>
      <c r="M784" s="40" t="s">
        <v>17</v>
      </c>
    </row>
    <row r="785" spans="2:13" s="12" customFormat="1" ht="15" customHeight="1" x14ac:dyDescent="0.2">
      <c r="B785" s="41" t="s">
        <v>18</v>
      </c>
      <c r="C785" s="42" t="s">
        <v>19</v>
      </c>
      <c r="D785" s="43"/>
      <c r="E785" s="44"/>
      <c r="F785" s="33"/>
      <c r="G785" s="34" t="s">
        <v>20</v>
      </c>
      <c r="H785" s="35" t="s">
        <v>21</v>
      </c>
      <c r="I785" s="36" t="s">
        <v>22</v>
      </c>
      <c r="J785" s="37" t="s">
        <v>23</v>
      </c>
      <c r="K785" s="38" t="s">
        <v>24</v>
      </c>
      <c r="L785" s="39" t="s">
        <v>25</v>
      </c>
      <c r="M785" s="45" t="s">
        <v>26</v>
      </c>
    </row>
    <row r="786" spans="2:13" s="18" customFormat="1" ht="15" customHeight="1" x14ac:dyDescent="0.2">
      <c r="B786" s="46"/>
      <c r="C786" s="47" t="s">
        <v>27</v>
      </c>
      <c r="D786" s="47" t="s">
        <v>28</v>
      </c>
      <c r="E786" s="48" t="s">
        <v>29</v>
      </c>
      <c r="F786" s="49" t="s">
        <v>30</v>
      </c>
      <c r="G786" s="34" t="s">
        <v>31</v>
      </c>
      <c r="H786" s="35" t="s">
        <v>32</v>
      </c>
      <c r="I786" s="36" t="s">
        <v>33</v>
      </c>
      <c r="J786" s="37" t="s">
        <v>34</v>
      </c>
      <c r="K786" s="38" t="s">
        <v>35</v>
      </c>
      <c r="L786" s="39" t="s">
        <v>36</v>
      </c>
      <c r="M786" s="45"/>
    </row>
    <row r="787" spans="2:13" s="18" customFormat="1" ht="15" customHeight="1" x14ac:dyDescent="0.2">
      <c r="B787" s="46"/>
      <c r="C787" s="50" t="s">
        <v>37</v>
      </c>
      <c r="D787" s="50" t="s">
        <v>38</v>
      </c>
      <c r="E787" s="51" t="s">
        <v>39</v>
      </c>
      <c r="F787" s="49"/>
      <c r="G787" s="34"/>
      <c r="H787" s="52" t="s">
        <v>40</v>
      </c>
      <c r="I787" s="36" t="s">
        <v>41</v>
      </c>
      <c r="J787" s="37" t="s">
        <v>42</v>
      </c>
      <c r="K787" s="38" t="s">
        <v>43</v>
      </c>
      <c r="L787" s="39"/>
      <c r="M787" s="45"/>
    </row>
    <row r="788" spans="2:13" s="18" customFormat="1" ht="15" customHeight="1" x14ac:dyDescent="0.2">
      <c r="B788" s="46"/>
      <c r="C788" s="50"/>
      <c r="D788" s="50"/>
      <c r="E788" s="13"/>
      <c r="F788" s="53"/>
      <c r="G788" s="34"/>
      <c r="H788" s="52" t="s">
        <v>44</v>
      </c>
      <c r="I788" s="36" t="s">
        <v>45</v>
      </c>
      <c r="J788" s="37" t="s">
        <v>46</v>
      </c>
      <c r="K788" s="38"/>
      <c r="L788" s="39"/>
      <c r="M788" s="45"/>
    </row>
    <row r="789" spans="2:13" s="18" customFormat="1" ht="15" customHeight="1" x14ac:dyDescent="0.2">
      <c r="B789" s="54"/>
      <c r="C789" s="55"/>
      <c r="D789" s="55"/>
      <c r="E789" s="56"/>
      <c r="F789" s="53"/>
      <c r="G789" s="34"/>
      <c r="H789" s="52" t="s">
        <v>47</v>
      </c>
      <c r="I789" s="36" t="s">
        <v>48</v>
      </c>
      <c r="J789" s="37"/>
      <c r="K789" s="38"/>
      <c r="L789" s="39"/>
      <c r="M789" s="45"/>
    </row>
    <row r="790" spans="2:13" s="18" customFormat="1" ht="15" customHeight="1" x14ac:dyDescent="0.2">
      <c r="B790" s="54"/>
      <c r="C790" s="55"/>
      <c r="D790" s="55"/>
      <c r="E790" s="56"/>
      <c r="F790" s="53"/>
      <c r="G790" s="34"/>
      <c r="H790" s="52" t="s">
        <v>49</v>
      </c>
      <c r="I790" s="36" t="s">
        <v>50</v>
      </c>
      <c r="J790" s="37"/>
      <c r="K790" s="38"/>
      <c r="L790" s="39"/>
      <c r="M790" s="45"/>
    </row>
    <row r="791" spans="2:13" s="18" customFormat="1" ht="15" customHeight="1" x14ac:dyDescent="0.2">
      <c r="B791" s="54"/>
      <c r="C791" s="55"/>
      <c r="D791" s="55"/>
      <c r="E791" s="56"/>
      <c r="F791" s="53"/>
      <c r="G791" s="34"/>
      <c r="H791" s="52" t="s">
        <v>51</v>
      </c>
      <c r="I791" s="36" t="s">
        <v>52</v>
      </c>
      <c r="J791" s="37"/>
      <c r="K791" s="38"/>
      <c r="L791" s="39"/>
      <c r="M791" s="45"/>
    </row>
    <row r="792" spans="2:13" s="18" customFormat="1" ht="15" customHeight="1" x14ac:dyDescent="0.2">
      <c r="B792" s="54"/>
      <c r="C792" s="55"/>
      <c r="D792" s="55"/>
      <c r="E792" s="56"/>
      <c r="F792" s="53"/>
      <c r="G792" s="34"/>
      <c r="H792" s="52" t="s">
        <v>53</v>
      </c>
      <c r="I792" s="36" t="s">
        <v>54</v>
      </c>
      <c r="J792" s="37"/>
      <c r="K792" s="38"/>
      <c r="L792" s="39"/>
      <c r="M792" s="45"/>
    </row>
    <row r="793" spans="2:13" s="18" customFormat="1" ht="15" customHeight="1" thickBot="1" x14ac:dyDescent="0.25">
      <c r="B793" s="57">
        <v>2</v>
      </c>
      <c r="C793" s="58">
        <v>3</v>
      </c>
      <c r="D793" s="58">
        <v>4</v>
      </c>
      <c r="E793" s="59">
        <v>5</v>
      </c>
      <c r="F793" s="60">
        <v>6</v>
      </c>
      <c r="G793" s="61">
        <v>7</v>
      </c>
      <c r="H793" s="62">
        <v>8</v>
      </c>
      <c r="I793" s="63">
        <v>9</v>
      </c>
      <c r="J793" s="60">
        <v>10</v>
      </c>
      <c r="K793" s="64">
        <v>11</v>
      </c>
      <c r="L793" s="60">
        <v>12</v>
      </c>
      <c r="M793" s="65">
        <v>13</v>
      </c>
    </row>
    <row r="794" spans="2:13" s="18" customFormat="1" ht="15" customHeight="1" thickTop="1" x14ac:dyDescent="0.2">
      <c r="B794" s="66"/>
      <c r="C794" s="67"/>
      <c r="D794" s="67"/>
      <c r="E794" s="68"/>
      <c r="F794" s="69"/>
      <c r="G794" s="180"/>
      <c r="H794" s="181"/>
      <c r="I794" s="72"/>
      <c r="J794" s="182"/>
      <c r="K794" s="183"/>
      <c r="L794" s="182"/>
      <c r="M794" s="184"/>
    </row>
    <row r="795" spans="2:13" s="18" customFormat="1" ht="20.100000000000001" customHeight="1" x14ac:dyDescent="0.2">
      <c r="B795" s="76"/>
      <c r="C795" s="77"/>
      <c r="D795" s="77"/>
      <c r="E795" s="78"/>
      <c r="F795" s="200" t="s">
        <v>326</v>
      </c>
      <c r="G795" s="201">
        <f t="shared" ref="G795:L795" si="49">G778</f>
        <v>28150300</v>
      </c>
      <c r="H795" s="202">
        <f t="shared" si="49"/>
        <v>0</v>
      </c>
      <c r="I795" s="203">
        <f t="shared" si="49"/>
        <v>66684875.840000004</v>
      </c>
      <c r="J795" s="202">
        <f t="shared" si="49"/>
        <v>0</v>
      </c>
      <c r="K795" s="204">
        <f t="shared" si="49"/>
        <v>27709914.890000001</v>
      </c>
      <c r="L795" s="202">
        <f t="shared" si="49"/>
        <v>0</v>
      </c>
      <c r="M795" s="205"/>
    </row>
    <row r="796" spans="2:13" s="18" customFormat="1" ht="20.100000000000001" customHeight="1" x14ac:dyDescent="0.2">
      <c r="B796" s="76"/>
      <c r="C796" s="77"/>
      <c r="D796" s="77"/>
      <c r="E796" s="78"/>
      <c r="F796" s="49"/>
      <c r="G796" s="80"/>
      <c r="H796" s="81"/>
      <c r="I796" s="82"/>
      <c r="J796" s="83"/>
      <c r="K796" s="84"/>
      <c r="L796" s="83"/>
      <c r="M796" s="85"/>
    </row>
    <row r="797" spans="2:13" s="18" customFormat="1" ht="20.100000000000001" customHeight="1" x14ac:dyDescent="0.2">
      <c r="B797" s="88"/>
      <c r="C797" s="89"/>
      <c r="D797" s="90"/>
      <c r="E797" s="101"/>
      <c r="F797" s="100" t="s">
        <v>327</v>
      </c>
      <c r="G797" s="92"/>
      <c r="H797" s="93"/>
      <c r="I797" s="94"/>
      <c r="J797" s="95"/>
      <c r="K797" s="96"/>
      <c r="L797" s="95"/>
      <c r="M797" s="97"/>
    </row>
    <row r="798" spans="2:13" s="18" customFormat="1" ht="20.100000000000001" customHeight="1" x14ac:dyDescent="0.2">
      <c r="B798" s="88">
        <v>5238</v>
      </c>
      <c r="C798" s="89"/>
      <c r="D798" s="90"/>
      <c r="E798" s="101">
        <v>36</v>
      </c>
      <c r="F798" s="102" t="s">
        <v>328</v>
      </c>
      <c r="G798" s="103"/>
      <c r="H798" s="104">
        <f>J798-I798</f>
        <v>0</v>
      </c>
      <c r="I798" s="94"/>
      <c r="J798" s="95"/>
      <c r="K798" s="96"/>
      <c r="L798" s="95"/>
      <c r="M798" s="97"/>
    </row>
    <row r="799" spans="2:13" s="18" customFormat="1" ht="20.100000000000001" customHeight="1" x14ac:dyDescent="0.2">
      <c r="B799" s="88"/>
      <c r="C799" s="89"/>
      <c r="D799" s="90"/>
      <c r="E799" s="101"/>
      <c r="F799" s="102"/>
      <c r="G799" s="92"/>
      <c r="H799" s="104">
        <f t="shared" ref="H799:H827" si="50">J799-I799</f>
        <v>0</v>
      </c>
      <c r="I799" s="94"/>
      <c r="J799" s="95"/>
      <c r="K799" s="96"/>
      <c r="L799" s="95"/>
      <c r="M799" s="97"/>
    </row>
    <row r="800" spans="2:13" s="18" customFormat="1" ht="20.100000000000001" customHeight="1" x14ac:dyDescent="0.2">
      <c r="B800" s="88"/>
      <c r="C800" s="89"/>
      <c r="D800" s="90"/>
      <c r="E800" s="101"/>
      <c r="F800" s="100" t="s">
        <v>329</v>
      </c>
      <c r="G800" s="92"/>
      <c r="H800" s="104">
        <f t="shared" si="50"/>
        <v>0</v>
      </c>
      <c r="I800" s="94"/>
      <c r="J800" s="95"/>
      <c r="K800" s="96"/>
      <c r="L800" s="95"/>
      <c r="M800" s="97"/>
    </row>
    <row r="801" spans="2:13" s="18" customFormat="1" ht="20.100000000000001" customHeight="1" x14ac:dyDescent="0.2">
      <c r="B801" s="88"/>
      <c r="C801" s="89"/>
      <c r="D801" s="90"/>
      <c r="E801" s="101"/>
      <c r="F801" s="100" t="s">
        <v>330</v>
      </c>
      <c r="G801" s="92"/>
      <c r="H801" s="104">
        <f t="shared" si="50"/>
        <v>0</v>
      </c>
      <c r="I801" s="94"/>
      <c r="J801" s="95"/>
      <c r="K801" s="96"/>
      <c r="L801" s="95"/>
      <c r="M801" s="97"/>
    </row>
    <row r="802" spans="2:13" s="18" customFormat="1" ht="49.5" customHeight="1" x14ac:dyDescent="0.2">
      <c r="B802" s="88">
        <v>5213</v>
      </c>
      <c r="C802" s="89"/>
      <c r="D802" s="90"/>
      <c r="E802" s="101">
        <v>37</v>
      </c>
      <c r="F802" s="102" t="s">
        <v>331</v>
      </c>
      <c r="G802" s="103">
        <v>1300000</v>
      </c>
      <c r="H802" s="104"/>
      <c r="I802" s="94">
        <v>4559017.8499999996</v>
      </c>
      <c r="J802" s="156"/>
      <c r="K802" s="96">
        <v>1296800.22</v>
      </c>
      <c r="L802" s="156"/>
      <c r="M802" s="97"/>
    </row>
    <row r="803" spans="2:13" s="18" customFormat="1" ht="20.100000000000001" customHeight="1" x14ac:dyDescent="0.2">
      <c r="B803" s="88"/>
      <c r="C803" s="89"/>
      <c r="D803" s="90"/>
      <c r="E803" s="101"/>
      <c r="F803" s="102"/>
      <c r="G803" s="92"/>
      <c r="H803" s="104">
        <f t="shared" si="50"/>
        <v>0</v>
      </c>
      <c r="I803" s="94"/>
      <c r="J803" s="156">
        <f t="shared" ref="J803:J811" si="51">K803+L803</f>
        <v>0</v>
      </c>
      <c r="K803" s="96"/>
      <c r="L803" s="95"/>
      <c r="M803" s="97"/>
    </row>
    <row r="804" spans="2:13" s="18" customFormat="1" ht="20.100000000000001" customHeight="1" x14ac:dyDescent="0.2">
      <c r="B804" s="88"/>
      <c r="C804" s="89"/>
      <c r="D804" s="90"/>
      <c r="E804" s="101"/>
      <c r="F804" s="100" t="s">
        <v>332</v>
      </c>
      <c r="G804" s="92"/>
      <c r="H804" s="104">
        <f t="shared" si="50"/>
        <v>0</v>
      </c>
      <c r="I804" s="94"/>
      <c r="J804" s="156">
        <f t="shared" si="51"/>
        <v>0</v>
      </c>
      <c r="K804" s="96"/>
      <c r="L804" s="95"/>
      <c r="M804" s="97"/>
    </row>
    <row r="805" spans="2:13" s="18" customFormat="1" ht="20.100000000000001" customHeight="1" x14ac:dyDescent="0.2">
      <c r="B805" s="88"/>
      <c r="C805" s="89"/>
      <c r="D805" s="90"/>
      <c r="E805" s="101"/>
      <c r="F805" s="100" t="s">
        <v>333</v>
      </c>
      <c r="G805" s="92"/>
      <c r="H805" s="104">
        <f t="shared" si="50"/>
        <v>0</v>
      </c>
      <c r="I805" s="94"/>
      <c r="J805" s="156">
        <f t="shared" si="51"/>
        <v>0</v>
      </c>
      <c r="K805" s="96"/>
      <c r="L805" s="95"/>
      <c r="M805" s="97"/>
    </row>
    <row r="806" spans="2:13" s="18" customFormat="1" ht="51.75" customHeight="1" x14ac:dyDescent="0.2">
      <c r="B806" s="88">
        <v>5214</v>
      </c>
      <c r="C806" s="89"/>
      <c r="D806" s="90"/>
      <c r="E806" s="101">
        <v>38</v>
      </c>
      <c r="F806" s="102" t="s">
        <v>334</v>
      </c>
      <c r="G806" s="103">
        <v>2500000</v>
      </c>
      <c r="H806" s="104"/>
      <c r="I806" s="94">
        <v>9836620.5899999999</v>
      </c>
      <c r="J806" s="156"/>
      <c r="K806" s="96">
        <v>2271375.42</v>
      </c>
      <c r="L806" s="156"/>
      <c r="M806" s="97"/>
    </row>
    <row r="807" spans="2:13" s="18" customFormat="1" ht="20.100000000000001" customHeight="1" x14ac:dyDescent="0.2">
      <c r="B807" s="88"/>
      <c r="C807" s="89"/>
      <c r="D807" s="90"/>
      <c r="E807" s="90"/>
      <c r="F807" s="102"/>
      <c r="G807" s="92"/>
      <c r="H807" s="104">
        <f t="shared" si="50"/>
        <v>0</v>
      </c>
      <c r="I807" s="94"/>
      <c r="J807" s="156">
        <f t="shared" si="51"/>
        <v>0</v>
      </c>
      <c r="K807" s="96"/>
      <c r="L807" s="95"/>
      <c r="M807" s="97"/>
    </row>
    <row r="808" spans="2:13" s="18" customFormat="1" ht="20.100000000000001" customHeight="1" x14ac:dyDescent="0.2">
      <c r="B808" s="88"/>
      <c r="C808" s="89"/>
      <c r="D808" s="90"/>
      <c r="E808" s="90"/>
      <c r="F808" s="100" t="s">
        <v>335</v>
      </c>
      <c r="G808" s="92"/>
      <c r="H808" s="104">
        <f t="shared" si="50"/>
        <v>0</v>
      </c>
      <c r="I808" s="94"/>
      <c r="J808" s="156">
        <f t="shared" si="51"/>
        <v>0</v>
      </c>
      <c r="K808" s="96"/>
      <c r="L808" s="95"/>
      <c r="M808" s="97"/>
    </row>
    <row r="809" spans="2:13" s="18" customFormat="1" ht="20.100000000000001" customHeight="1" x14ac:dyDescent="0.2">
      <c r="B809" s="88">
        <v>5205</v>
      </c>
      <c r="C809" s="89"/>
      <c r="D809" s="90"/>
      <c r="E809" s="101">
        <v>39</v>
      </c>
      <c r="F809" s="102" t="s">
        <v>336</v>
      </c>
      <c r="G809" s="103"/>
      <c r="H809" s="104">
        <f t="shared" si="50"/>
        <v>0</v>
      </c>
      <c r="I809" s="94"/>
      <c r="J809" s="156">
        <f t="shared" si="51"/>
        <v>0</v>
      </c>
      <c r="K809" s="96"/>
      <c r="L809" s="95"/>
      <c r="M809" s="97"/>
    </row>
    <row r="810" spans="2:13" s="18" customFormat="1" ht="20.100000000000001" customHeight="1" x14ac:dyDescent="0.2">
      <c r="B810" s="88"/>
      <c r="C810" s="89"/>
      <c r="D810" s="90"/>
      <c r="E810" s="101"/>
      <c r="F810" s="105"/>
      <c r="G810" s="92"/>
      <c r="H810" s="104">
        <f t="shared" si="50"/>
        <v>0</v>
      </c>
      <c r="I810" s="94"/>
      <c r="J810" s="156">
        <f t="shared" si="51"/>
        <v>0</v>
      </c>
      <c r="K810" s="96"/>
      <c r="L810" s="95"/>
      <c r="M810" s="97"/>
    </row>
    <row r="811" spans="2:13" s="18" customFormat="1" ht="20.100000000000001" customHeight="1" x14ac:dyDescent="0.2">
      <c r="B811" s="88"/>
      <c r="C811" s="89"/>
      <c r="D811" s="90"/>
      <c r="E811" s="101"/>
      <c r="F811" s="105" t="s">
        <v>337</v>
      </c>
      <c r="G811" s="92"/>
      <c r="H811" s="104">
        <f t="shared" si="50"/>
        <v>0</v>
      </c>
      <c r="I811" s="94"/>
      <c r="J811" s="156">
        <f t="shared" si="51"/>
        <v>0</v>
      </c>
      <c r="K811" s="96"/>
      <c r="L811" s="95"/>
      <c r="M811" s="97"/>
    </row>
    <row r="812" spans="2:13" s="18" customFormat="1" ht="20.100000000000001" customHeight="1" x14ac:dyDescent="0.2">
      <c r="B812" s="88"/>
      <c r="C812" s="89"/>
      <c r="D812" s="90"/>
      <c r="E812" s="101">
        <v>40</v>
      </c>
      <c r="F812" s="105" t="s">
        <v>338</v>
      </c>
      <c r="G812" s="92"/>
      <c r="H812" s="104"/>
      <c r="I812" s="94">
        <v>662622.4</v>
      </c>
      <c r="J812" s="156"/>
      <c r="K812" s="96">
        <v>8318</v>
      </c>
      <c r="L812" s="95"/>
      <c r="M812" s="97"/>
    </row>
    <row r="813" spans="2:13" s="18" customFormat="1" ht="10.5" customHeight="1" x14ac:dyDescent="0.2">
      <c r="B813" s="88"/>
      <c r="C813" s="89"/>
      <c r="D813" s="90"/>
      <c r="E813" s="101"/>
      <c r="F813" s="105"/>
      <c r="G813" s="92"/>
      <c r="H813" s="104">
        <f t="shared" si="50"/>
        <v>0</v>
      </c>
      <c r="I813" s="94"/>
      <c r="J813" s="95"/>
      <c r="K813" s="96"/>
      <c r="L813" s="95"/>
      <c r="M813" s="97"/>
    </row>
    <row r="814" spans="2:13" s="18" customFormat="1" ht="20.100000000000001" customHeight="1" x14ac:dyDescent="0.2">
      <c r="B814" s="88"/>
      <c r="C814" s="89"/>
      <c r="D814" s="90"/>
      <c r="E814" s="101"/>
      <c r="F814" s="33" t="s">
        <v>66</v>
      </c>
      <c r="G814" s="92"/>
      <c r="H814" s="104">
        <f t="shared" si="50"/>
        <v>0</v>
      </c>
      <c r="I814" s="94"/>
      <c r="J814" s="95"/>
      <c r="K814" s="96"/>
      <c r="L814" s="95"/>
      <c r="M814" s="97"/>
    </row>
    <row r="815" spans="2:13" s="18" customFormat="1" ht="21.75" customHeight="1" x14ac:dyDescent="0.2">
      <c r="B815" s="88"/>
      <c r="C815" s="89"/>
      <c r="D815" s="90"/>
      <c r="E815" s="90">
        <v>30</v>
      </c>
      <c r="F815" s="49" t="s">
        <v>67</v>
      </c>
      <c r="G815" s="92"/>
      <c r="H815" s="104">
        <f t="shared" si="50"/>
        <v>0</v>
      </c>
      <c r="I815" s="94"/>
      <c r="J815" s="95"/>
      <c r="K815" s="96"/>
      <c r="L815" s="95"/>
      <c r="M815" s="97"/>
    </row>
    <row r="816" spans="2:13" s="18" customFormat="1" ht="14.25" customHeight="1" x14ac:dyDescent="0.2">
      <c r="B816" s="88"/>
      <c r="C816" s="89"/>
      <c r="D816" s="90"/>
      <c r="E816" s="90"/>
      <c r="F816" s="49"/>
      <c r="G816" s="92"/>
      <c r="H816" s="104">
        <f t="shared" si="50"/>
        <v>0</v>
      </c>
      <c r="I816" s="94"/>
      <c r="J816" s="95"/>
      <c r="K816" s="96"/>
      <c r="L816" s="95"/>
      <c r="M816" s="97"/>
    </row>
    <row r="817" spans="2:13" s="18" customFormat="1" ht="20.100000000000001" customHeight="1" x14ac:dyDescent="0.2">
      <c r="B817" s="88"/>
      <c r="C817" s="89"/>
      <c r="D817" s="90"/>
      <c r="E817" s="90"/>
      <c r="F817" s="100" t="s">
        <v>339</v>
      </c>
      <c r="G817" s="92"/>
      <c r="H817" s="104">
        <f t="shared" si="50"/>
        <v>0</v>
      </c>
      <c r="I817" s="94"/>
      <c r="J817" s="95"/>
      <c r="K817" s="96"/>
      <c r="L817" s="95"/>
      <c r="M817" s="97"/>
    </row>
    <row r="818" spans="2:13" s="18" customFormat="1" ht="20.100000000000001" customHeight="1" x14ac:dyDescent="0.2">
      <c r="B818" s="88">
        <v>5109</v>
      </c>
      <c r="C818" s="89"/>
      <c r="D818" s="90"/>
      <c r="E818" s="101">
        <v>31</v>
      </c>
      <c r="F818" s="102" t="s">
        <v>340</v>
      </c>
      <c r="G818" s="103"/>
      <c r="H818" s="104">
        <f t="shared" si="50"/>
        <v>0</v>
      </c>
      <c r="I818" s="94"/>
      <c r="J818" s="95"/>
      <c r="K818" s="96"/>
      <c r="L818" s="95"/>
      <c r="M818" s="97"/>
    </row>
    <row r="819" spans="2:13" s="18" customFormat="1" ht="12.75" customHeight="1" x14ac:dyDescent="0.2">
      <c r="B819" s="88"/>
      <c r="C819" s="89"/>
      <c r="D819" s="90"/>
      <c r="E819" s="101"/>
      <c r="F819" s="100"/>
      <c r="G819" s="92"/>
      <c r="H819" s="104">
        <f t="shared" si="50"/>
        <v>0</v>
      </c>
      <c r="I819" s="94"/>
      <c r="J819" s="95"/>
      <c r="K819" s="96"/>
      <c r="L819" s="95"/>
      <c r="M819" s="97"/>
    </row>
    <row r="820" spans="2:13" s="18" customFormat="1" ht="20.100000000000001" customHeight="1" x14ac:dyDescent="0.2">
      <c r="B820" s="88"/>
      <c r="C820" s="89"/>
      <c r="D820" s="90"/>
      <c r="E820" s="101"/>
      <c r="F820" s="100" t="s">
        <v>341</v>
      </c>
      <c r="G820" s="92"/>
      <c r="H820" s="104">
        <f t="shared" si="50"/>
        <v>0</v>
      </c>
      <c r="I820" s="94"/>
      <c r="J820" s="95"/>
      <c r="K820" s="96"/>
      <c r="L820" s="95"/>
      <c r="M820" s="97"/>
    </row>
    <row r="821" spans="2:13" s="18" customFormat="1" ht="20.100000000000001" customHeight="1" x14ac:dyDescent="0.2">
      <c r="B821" s="88">
        <v>5109</v>
      </c>
      <c r="C821" s="89"/>
      <c r="D821" s="90"/>
      <c r="E821" s="101">
        <v>32</v>
      </c>
      <c r="F821" s="102" t="s">
        <v>342</v>
      </c>
      <c r="G821" s="103"/>
      <c r="H821" s="104">
        <f t="shared" si="50"/>
        <v>0</v>
      </c>
      <c r="I821" s="94"/>
      <c r="J821" s="95"/>
      <c r="K821" s="96"/>
      <c r="L821" s="95"/>
      <c r="M821" s="97"/>
    </row>
    <row r="822" spans="2:13" s="18" customFormat="1" ht="13.5" customHeight="1" x14ac:dyDescent="0.2">
      <c r="B822" s="88"/>
      <c r="C822" s="89"/>
      <c r="D822" s="90"/>
      <c r="E822" s="101"/>
      <c r="F822" s="102"/>
      <c r="G822" s="103"/>
      <c r="H822" s="104">
        <f t="shared" si="50"/>
        <v>0</v>
      </c>
      <c r="I822" s="94"/>
      <c r="J822" s="95"/>
      <c r="K822" s="96"/>
      <c r="L822" s="95"/>
      <c r="M822" s="97"/>
    </row>
    <row r="823" spans="2:13" s="18" customFormat="1" ht="20.100000000000001" customHeight="1" x14ac:dyDescent="0.2">
      <c r="B823" s="88"/>
      <c r="C823" s="89"/>
      <c r="D823" s="90"/>
      <c r="E823" s="101"/>
      <c r="F823" s="100" t="s">
        <v>343</v>
      </c>
      <c r="G823" s="92"/>
      <c r="H823" s="104">
        <f t="shared" si="50"/>
        <v>0</v>
      </c>
      <c r="I823" s="94"/>
      <c r="J823" s="95"/>
      <c r="K823" s="96"/>
      <c r="L823" s="95"/>
      <c r="M823" s="97"/>
    </row>
    <row r="824" spans="2:13" s="18" customFormat="1" ht="20.100000000000001" customHeight="1" x14ac:dyDescent="0.2">
      <c r="B824" s="88">
        <v>5109</v>
      </c>
      <c r="C824" s="89"/>
      <c r="D824" s="90"/>
      <c r="E824" s="101">
        <v>33</v>
      </c>
      <c r="F824" s="102" t="s">
        <v>344</v>
      </c>
      <c r="G824" s="103"/>
      <c r="H824" s="104">
        <f t="shared" si="50"/>
        <v>0</v>
      </c>
      <c r="I824" s="94"/>
      <c r="J824" s="95"/>
      <c r="K824" s="96"/>
      <c r="L824" s="95"/>
      <c r="M824" s="97"/>
    </row>
    <row r="825" spans="2:13" s="18" customFormat="1" ht="12.75" customHeight="1" x14ac:dyDescent="0.2">
      <c r="B825" s="88"/>
      <c r="C825" s="89"/>
      <c r="D825" s="90"/>
      <c r="E825" s="101"/>
      <c r="F825" s="102"/>
      <c r="G825" s="103"/>
      <c r="H825" s="104">
        <f t="shared" si="50"/>
        <v>0</v>
      </c>
      <c r="I825" s="94"/>
      <c r="J825" s="95"/>
      <c r="K825" s="96"/>
      <c r="L825" s="95"/>
      <c r="M825" s="97"/>
    </row>
    <row r="826" spans="2:13" s="18" customFormat="1" ht="20.100000000000001" customHeight="1" x14ac:dyDescent="0.2">
      <c r="B826" s="88"/>
      <c r="C826" s="89"/>
      <c r="D826" s="90"/>
      <c r="E826" s="101"/>
      <c r="F826" s="100" t="s">
        <v>345</v>
      </c>
      <c r="G826" s="92"/>
      <c r="H826" s="104">
        <f t="shared" si="50"/>
        <v>0</v>
      </c>
      <c r="I826" s="94"/>
      <c r="J826" s="95"/>
      <c r="K826" s="96"/>
      <c r="L826" s="95"/>
      <c r="M826" s="97"/>
    </row>
    <row r="827" spans="2:13" s="18" customFormat="1" ht="32.25" customHeight="1" x14ac:dyDescent="0.2">
      <c r="B827" s="88">
        <v>5109</v>
      </c>
      <c r="C827" s="89"/>
      <c r="D827" s="90"/>
      <c r="E827" s="101">
        <v>34</v>
      </c>
      <c r="F827" s="102" t="s">
        <v>346</v>
      </c>
      <c r="G827" s="103"/>
      <c r="H827" s="104">
        <f t="shared" si="50"/>
        <v>0</v>
      </c>
      <c r="I827" s="94"/>
      <c r="J827" s="95"/>
      <c r="K827" s="96">
        <v>170</v>
      </c>
      <c r="L827" s="95"/>
      <c r="M827" s="97"/>
    </row>
    <row r="828" spans="2:13" s="18" customFormat="1" ht="13.5" customHeight="1" thickBot="1" x14ac:dyDescent="0.25">
      <c r="B828" s="88"/>
      <c r="C828" s="89"/>
      <c r="D828" s="90"/>
      <c r="E828" s="101"/>
      <c r="F828" s="102"/>
      <c r="G828" s="103"/>
      <c r="H828" s="104"/>
      <c r="I828" s="94"/>
      <c r="J828" s="95"/>
      <c r="K828" s="96"/>
      <c r="L828" s="95"/>
      <c r="M828" s="97"/>
    </row>
    <row r="829" spans="2:13" s="18" customFormat="1" ht="19.5" customHeight="1" x14ac:dyDescent="0.2">
      <c r="B829" s="88"/>
      <c r="C829" s="89"/>
      <c r="D829" s="89"/>
      <c r="E829" s="114"/>
      <c r="F829" s="115" t="s">
        <v>347</v>
      </c>
      <c r="G829" s="116">
        <f t="shared" ref="G829:L829" si="52">G795+G798+G802+G806+G809+G812+G818+G821+G824+G827</f>
        <v>31950300</v>
      </c>
      <c r="H829" s="310">
        <f t="shared" si="52"/>
        <v>0</v>
      </c>
      <c r="I829" s="311">
        <f t="shared" si="52"/>
        <v>81743136.680000007</v>
      </c>
      <c r="J829" s="310">
        <f t="shared" si="52"/>
        <v>0</v>
      </c>
      <c r="K829" s="312">
        <f t="shared" si="52"/>
        <v>31286578.530000001</v>
      </c>
      <c r="L829" s="310">
        <f t="shared" si="52"/>
        <v>0</v>
      </c>
      <c r="M829" s="134"/>
    </row>
    <row r="830" spans="2:13" s="18" customFormat="1" ht="20.100000000000001" customHeight="1" thickBot="1" x14ac:dyDescent="0.25">
      <c r="B830" s="118"/>
      <c r="C830" s="119"/>
      <c r="D830" s="119"/>
      <c r="E830" s="120"/>
      <c r="F830" s="121" t="s">
        <v>78</v>
      </c>
      <c r="G830" s="122"/>
      <c r="H830" s="123"/>
      <c r="I830" s="124"/>
      <c r="J830" s="125"/>
      <c r="K830" s="126"/>
      <c r="L830" s="300"/>
      <c r="M830" s="141"/>
    </row>
    <row r="831" spans="2:13" ht="15" customHeight="1" x14ac:dyDescent="0.15">
      <c r="B831" s="1">
        <v>16</v>
      </c>
      <c r="C831" s="2"/>
      <c r="D831" s="2"/>
      <c r="E831" s="2"/>
      <c r="F831" s="3"/>
      <c r="G831" s="4"/>
      <c r="H831" s="5"/>
      <c r="I831" s="6"/>
      <c r="J831" s="5"/>
      <c r="K831" s="7"/>
      <c r="L831" s="5"/>
      <c r="M831" s="8">
        <f>B831</f>
        <v>16</v>
      </c>
    </row>
    <row r="832" spans="2:13" s="11" customFormat="1" ht="15" customHeight="1" x14ac:dyDescent="0.2">
      <c r="B832" s="10" t="s">
        <v>0</v>
      </c>
      <c r="C832" s="10"/>
      <c r="D832" s="10"/>
      <c r="E832" s="10"/>
      <c r="F832" s="10"/>
      <c r="G832" s="10"/>
      <c r="H832" s="10" t="s">
        <v>1</v>
      </c>
      <c r="I832" s="10"/>
      <c r="J832" s="10"/>
      <c r="K832" s="10"/>
      <c r="L832" s="10"/>
      <c r="M832" s="10"/>
    </row>
    <row r="833" spans="2:13" s="18" customFormat="1" ht="15" customHeight="1" thickBot="1" x14ac:dyDescent="0.25">
      <c r="B833" s="8"/>
      <c r="C833" s="12"/>
      <c r="D833" s="12"/>
      <c r="E833" s="12"/>
      <c r="F833" s="13"/>
      <c r="G833" s="14"/>
      <c r="H833" s="15"/>
      <c r="I833" s="16"/>
      <c r="J833" s="15"/>
      <c r="K833" s="17"/>
      <c r="L833" s="15"/>
      <c r="M833" s="12"/>
    </row>
    <row r="834" spans="2:13" s="18" customFormat="1" ht="15" customHeight="1" x14ac:dyDescent="0.2">
      <c r="B834" s="19" t="s">
        <v>2</v>
      </c>
      <c r="C834" s="20"/>
      <c r="D834" s="20"/>
      <c r="E834" s="20"/>
      <c r="F834" s="21"/>
      <c r="G834" s="22" t="s">
        <v>3</v>
      </c>
      <c r="H834" s="23" t="s">
        <v>4</v>
      </c>
      <c r="I834" s="24" t="s">
        <v>5</v>
      </c>
      <c r="J834" s="25" t="s">
        <v>6</v>
      </c>
      <c r="K834" s="26" t="s">
        <v>7</v>
      </c>
      <c r="L834" s="27" t="s">
        <v>8</v>
      </c>
      <c r="M834" s="28"/>
    </row>
    <row r="835" spans="2:13" s="12" customFormat="1" ht="15" customHeight="1" x14ac:dyDescent="0.2">
      <c r="B835" s="29" t="s">
        <v>9</v>
      </c>
      <c r="C835" s="30" t="s">
        <v>10</v>
      </c>
      <c r="D835" s="31"/>
      <c r="E835" s="32"/>
      <c r="F835" s="33" t="s">
        <v>11</v>
      </c>
      <c r="G835" s="34" t="s">
        <v>12</v>
      </c>
      <c r="H835" s="35" t="s">
        <v>13</v>
      </c>
      <c r="I835" s="36" t="s">
        <v>14</v>
      </c>
      <c r="J835" s="37" t="s">
        <v>7</v>
      </c>
      <c r="K835" s="38" t="s">
        <v>15</v>
      </c>
      <c r="L835" s="39" t="s">
        <v>16</v>
      </c>
      <c r="M835" s="40" t="s">
        <v>17</v>
      </c>
    </row>
    <row r="836" spans="2:13" s="12" customFormat="1" ht="15" customHeight="1" x14ac:dyDescent="0.2">
      <c r="B836" s="41" t="s">
        <v>18</v>
      </c>
      <c r="C836" s="42" t="s">
        <v>19</v>
      </c>
      <c r="D836" s="43"/>
      <c r="E836" s="44"/>
      <c r="F836" s="33"/>
      <c r="G836" s="34" t="s">
        <v>20</v>
      </c>
      <c r="H836" s="35" t="s">
        <v>21</v>
      </c>
      <c r="I836" s="36" t="s">
        <v>22</v>
      </c>
      <c r="J836" s="37" t="s">
        <v>23</v>
      </c>
      <c r="K836" s="38" t="s">
        <v>24</v>
      </c>
      <c r="L836" s="39" t="s">
        <v>25</v>
      </c>
      <c r="M836" s="45" t="s">
        <v>26</v>
      </c>
    </row>
    <row r="837" spans="2:13" s="18" customFormat="1" ht="15" customHeight="1" x14ac:dyDescent="0.2">
      <c r="B837" s="46"/>
      <c r="C837" s="47" t="s">
        <v>27</v>
      </c>
      <c r="D837" s="47" t="s">
        <v>28</v>
      </c>
      <c r="E837" s="48" t="s">
        <v>29</v>
      </c>
      <c r="F837" s="49" t="s">
        <v>30</v>
      </c>
      <c r="G837" s="34" t="s">
        <v>31</v>
      </c>
      <c r="H837" s="35" t="s">
        <v>32</v>
      </c>
      <c r="I837" s="36" t="s">
        <v>33</v>
      </c>
      <c r="J837" s="37" t="s">
        <v>34</v>
      </c>
      <c r="K837" s="38" t="s">
        <v>35</v>
      </c>
      <c r="L837" s="39" t="s">
        <v>36</v>
      </c>
      <c r="M837" s="45"/>
    </row>
    <row r="838" spans="2:13" s="18" customFormat="1" ht="15" customHeight="1" x14ac:dyDescent="0.2">
      <c r="B838" s="46"/>
      <c r="C838" s="50" t="s">
        <v>37</v>
      </c>
      <c r="D838" s="50" t="s">
        <v>38</v>
      </c>
      <c r="E838" s="51" t="s">
        <v>39</v>
      </c>
      <c r="F838" s="49"/>
      <c r="G838" s="34"/>
      <c r="H838" s="52" t="s">
        <v>40</v>
      </c>
      <c r="I838" s="36" t="s">
        <v>41</v>
      </c>
      <c r="J838" s="37" t="s">
        <v>42</v>
      </c>
      <c r="K838" s="38" t="s">
        <v>43</v>
      </c>
      <c r="L838" s="39"/>
      <c r="M838" s="45"/>
    </row>
    <row r="839" spans="2:13" s="18" customFormat="1" ht="15" customHeight="1" x14ac:dyDescent="0.2">
      <c r="B839" s="46"/>
      <c r="C839" s="50"/>
      <c r="D839" s="50"/>
      <c r="E839" s="13"/>
      <c r="F839" s="53"/>
      <c r="G839" s="34"/>
      <c r="H839" s="52" t="s">
        <v>44</v>
      </c>
      <c r="I839" s="36" t="s">
        <v>45</v>
      </c>
      <c r="J839" s="37" t="s">
        <v>46</v>
      </c>
      <c r="K839" s="38"/>
      <c r="L839" s="39"/>
      <c r="M839" s="45"/>
    </row>
    <row r="840" spans="2:13" s="18" customFormat="1" ht="15" customHeight="1" x14ac:dyDescent="0.2">
      <c r="B840" s="54"/>
      <c r="C840" s="55"/>
      <c r="D840" s="55"/>
      <c r="E840" s="56"/>
      <c r="F840" s="53"/>
      <c r="G840" s="34"/>
      <c r="H840" s="52" t="s">
        <v>47</v>
      </c>
      <c r="I840" s="36" t="s">
        <v>48</v>
      </c>
      <c r="J840" s="37"/>
      <c r="K840" s="38"/>
      <c r="L840" s="39"/>
      <c r="M840" s="45"/>
    </row>
    <row r="841" spans="2:13" s="18" customFormat="1" ht="15" customHeight="1" x14ac:dyDescent="0.2">
      <c r="B841" s="54"/>
      <c r="C841" s="55"/>
      <c r="D841" s="55"/>
      <c r="E841" s="56"/>
      <c r="F841" s="53"/>
      <c r="G841" s="34"/>
      <c r="H841" s="52" t="s">
        <v>49</v>
      </c>
      <c r="I841" s="36" t="s">
        <v>50</v>
      </c>
      <c r="J841" s="37"/>
      <c r="K841" s="38"/>
      <c r="L841" s="39"/>
      <c r="M841" s="45"/>
    </row>
    <row r="842" spans="2:13" s="18" customFormat="1" ht="15" customHeight="1" x14ac:dyDescent="0.2">
      <c r="B842" s="54"/>
      <c r="C842" s="55"/>
      <c r="D842" s="55"/>
      <c r="E842" s="56"/>
      <c r="F842" s="53"/>
      <c r="G842" s="34"/>
      <c r="H842" s="52" t="s">
        <v>51</v>
      </c>
      <c r="I842" s="36" t="s">
        <v>52</v>
      </c>
      <c r="J842" s="37"/>
      <c r="K842" s="38"/>
      <c r="L842" s="39"/>
      <c r="M842" s="45"/>
    </row>
    <row r="843" spans="2:13" s="18" customFormat="1" ht="15" customHeight="1" x14ac:dyDescent="0.2">
      <c r="B843" s="54"/>
      <c r="C843" s="55"/>
      <c r="D843" s="55"/>
      <c r="E843" s="56"/>
      <c r="F843" s="53"/>
      <c r="G843" s="34"/>
      <c r="H843" s="52" t="s">
        <v>53</v>
      </c>
      <c r="I843" s="36" t="s">
        <v>54</v>
      </c>
      <c r="J843" s="37"/>
      <c r="K843" s="38"/>
      <c r="L843" s="39"/>
      <c r="M843" s="45"/>
    </row>
    <row r="844" spans="2:13" s="18" customFormat="1" ht="15" customHeight="1" thickBot="1" x14ac:dyDescent="0.25">
      <c r="B844" s="57">
        <v>2</v>
      </c>
      <c r="C844" s="58">
        <v>3</v>
      </c>
      <c r="D844" s="58">
        <v>4</v>
      </c>
      <c r="E844" s="59">
        <v>5</v>
      </c>
      <c r="F844" s="60">
        <v>6</v>
      </c>
      <c r="G844" s="61">
        <v>7</v>
      </c>
      <c r="H844" s="62">
        <v>8</v>
      </c>
      <c r="I844" s="63">
        <v>9</v>
      </c>
      <c r="J844" s="60">
        <v>10</v>
      </c>
      <c r="K844" s="64">
        <v>11</v>
      </c>
      <c r="L844" s="60">
        <v>12</v>
      </c>
      <c r="M844" s="65">
        <v>13</v>
      </c>
    </row>
    <row r="845" spans="2:13" s="18" customFormat="1" ht="15" customHeight="1" thickTop="1" x14ac:dyDescent="0.2">
      <c r="B845" s="66"/>
      <c r="C845" s="67"/>
      <c r="D845" s="67"/>
      <c r="E845" s="68"/>
      <c r="F845" s="69"/>
      <c r="G845" s="180"/>
      <c r="H845" s="181"/>
      <c r="I845" s="72"/>
      <c r="J845" s="182"/>
      <c r="K845" s="183"/>
      <c r="L845" s="182"/>
      <c r="M845" s="184"/>
    </row>
    <row r="846" spans="2:13" s="18" customFormat="1" ht="20.100000000000001" customHeight="1" x14ac:dyDescent="0.2">
      <c r="B846" s="76"/>
      <c r="C846" s="77"/>
      <c r="D846" s="77"/>
      <c r="E846" s="78"/>
      <c r="F846" s="200" t="s">
        <v>348</v>
      </c>
      <c r="G846" s="201">
        <f t="shared" ref="G846:L846" si="53">G829</f>
        <v>31950300</v>
      </c>
      <c r="H846" s="202">
        <f t="shared" si="53"/>
        <v>0</v>
      </c>
      <c r="I846" s="203">
        <f t="shared" si="53"/>
        <v>81743136.680000007</v>
      </c>
      <c r="J846" s="202">
        <f t="shared" si="53"/>
        <v>0</v>
      </c>
      <c r="K846" s="204">
        <f t="shared" si="53"/>
        <v>31286578.530000001</v>
      </c>
      <c r="L846" s="202">
        <f t="shared" si="53"/>
        <v>0</v>
      </c>
      <c r="M846" s="205"/>
    </row>
    <row r="847" spans="2:13" s="18" customFormat="1" ht="20.100000000000001" customHeight="1" x14ac:dyDescent="0.2">
      <c r="B847" s="76"/>
      <c r="C847" s="77"/>
      <c r="D847" s="77"/>
      <c r="E847" s="78"/>
      <c r="F847" s="49"/>
      <c r="G847" s="80"/>
      <c r="H847" s="81"/>
      <c r="I847" s="82"/>
      <c r="J847" s="83"/>
      <c r="K847" s="84"/>
      <c r="L847" s="83"/>
      <c r="M847" s="85"/>
    </row>
    <row r="848" spans="2:13" s="18" customFormat="1" ht="20.100000000000001" customHeight="1" x14ac:dyDescent="0.2">
      <c r="B848" s="88"/>
      <c r="C848" s="89"/>
      <c r="D848" s="90"/>
      <c r="E848" s="101"/>
      <c r="F848" s="100" t="s">
        <v>349</v>
      </c>
      <c r="G848" s="92"/>
      <c r="H848" s="93"/>
      <c r="I848" s="94"/>
      <c r="J848" s="95"/>
      <c r="K848" s="96"/>
      <c r="L848" s="95"/>
      <c r="M848" s="97"/>
    </row>
    <row r="849" spans="2:13" s="18" customFormat="1" ht="20.100000000000001" customHeight="1" x14ac:dyDescent="0.2">
      <c r="B849" s="88">
        <v>5109</v>
      </c>
      <c r="C849" s="89"/>
      <c r="D849" s="90"/>
      <c r="E849" s="101">
        <v>35</v>
      </c>
      <c r="F849" s="102" t="s">
        <v>350</v>
      </c>
      <c r="G849" s="103">
        <v>150000</v>
      </c>
      <c r="H849" s="104"/>
      <c r="I849" s="94"/>
      <c r="J849" s="95"/>
      <c r="K849" s="96">
        <v>125903.5</v>
      </c>
      <c r="L849" s="95"/>
      <c r="M849" s="97"/>
    </row>
    <row r="850" spans="2:13" s="18" customFormat="1" ht="20.100000000000001" customHeight="1" x14ac:dyDescent="0.2">
      <c r="B850" s="88"/>
      <c r="C850" s="89"/>
      <c r="D850" s="90"/>
      <c r="E850" s="101"/>
      <c r="F850" s="102"/>
      <c r="G850" s="92"/>
      <c r="H850" s="104">
        <f t="shared" ref="H850:H870" si="54">J850-I850</f>
        <v>0</v>
      </c>
      <c r="I850" s="94"/>
      <c r="J850" s="95">
        <f t="shared" ref="J850:J866" si="55">L850+K850</f>
        <v>0</v>
      </c>
      <c r="K850" s="96"/>
      <c r="L850" s="95"/>
      <c r="M850" s="97"/>
    </row>
    <row r="851" spans="2:13" s="18" customFormat="1" ht="20.100000000000001" customHeight="1" x14ac:dyDescent="0.2">
      <c r="B851" s="88"/>
      <c r="C851" s="89"/>
      <c r="D851" s="90"/>
      <c r="E851" s="101"/>
      <c r="F851" s="100" t="s">
        <v>351</v>
      </c>
      <c r="G851" s="92"/>
      <c r="H851" s="104">
        <f t="shared" si="54"/>
        <v>0</v>
      </c>
      <c r="I851" s="94"/>
      <c r="J851" s="95">
        <f t="shared" si="55"/>
        <v>0</v>
      </c>
      <c r="K851" s="96"/>
      <c r="L851" s="95"/>
      <c r="M851" s="97"/>
    </row>
    <row r="852" spans="2:13" s="18" customFormat="1" ht="20.100000000000001" customHeight="1" x14ac:dyDescent="0.2">
      <c r="B852" s="88">
        <v>5109</v>
      </c>
      <c r="C852" s="89"/>
      <c r="D852" s="90"/>
      <c r="E852" s="101">
        <v>36</v>
      </c>
      <c r="F852" s="102" t="s">
        <v>352</v>
      </c>
      <c r="G852" s="103">
        <v>150000</v>
      </c>
      <c r="H852" s="104"/>
      <c r="I852" s="94"/>
      <c r="J852" s="95"/>
      <c r="K852" s="96"/>
      <c r="L852" s="95"/>
      <c r="M852" s="97"/>
    </row>
    <row r="853" spans="2:13" s="18" customFormat="1" ht="20.100000000000001" customHeight="1" x14ac:dyDescent="0.2">
      <c r="B853" s="88"/>
      <c r="C853" s="89"/>
      <c r="D853" s="90"/>
      <c r="E853" s="101"/>
      <c r="F853" s="102"/>
      <c r="G853" s="92"/>
      <c r="H853" s="104">
        <f t="shared" si="54"/>
        <v>0</v>
      </c>
      <c r="I853" s="94"/>
      <c r="J853" s="95">
        <f t="shared" si="55"/>
        <v>0</v>
      </c>
      <c r="K853" s="96"/>
      <c r="L853" s="95"/>
      <c r="M853" s="97"/>
    </row>
    <row r="854" spans="2:13" s="18" customFormat="1" ht="20.100000000000001" customHeight="1" x14ac:dyDescent="0.2">
      <c r="B854" s="88"/>
      <c r="C854" s="89"/>
      <c r="D854" s="90"/>
      <c r="E854" s="101"/>
      <c r="F854" s="100" t="s">
        <v>353</v>
      </c>
      <c r="G854" s="92"/>
      <c r="H854" s="104">
        <f t="shared" si="54"/>
        <v>0</v>
      </c>
      <c r="I854" s="94"/>
      <c r="J854" s="95">
        <f t="shared" si="55"/>
        <v>0</v>
      </c>
      <c r="K854" s="96"/>
      <c r="L854" s="95"/>
      <c r="M854" s="97"/>
    </row>
    <row r="855" spans="2:13" s="18" customFormat="1" ht="20.100000000000001" customHeight="1" x14ac:dyDescent="0.2">
      <c r="B855" s="88">
        <v>5109</v>
      </c>
      <c r="C855" s="89"/>
      <c r="D855" s="90"/>
      <c r="E855" s="101">
        <v>37</v>
      </c>
      <c r="F855" s="102" t="s">
        <v>354</v>
      </c>
      <c r="G855" s="103">
        <v>50000</v>
      </c>
      <c r="H855" s="104"/>
      <c r="I855" s="94"/>
      <c r="J855" s="95"/>
      <c r="K855" s="96">
        <v>52556</v>
      </c>
      <c r="L855" s="95"/>
      <c r="M855" s="97"/>
    </row>
    <row r="856" spans="2:13" s="18" customFormat="1" ht="20.100000000000001" customHeight="1" x14ac:dyDescent="0.2">
      <c r="B856" s="88"/>
      <c r="C856" s="89"/>
      <c r="D856" s="90"/>
      <c r="E856" s="101"/>
      <c r="F856" s="102"/>
      <c r="G856" s="92"/>
      <c r="H856" s="104">
        <f t="shared" si="54"/>
        <v>0</v>
      </c>
      <c r="I856" s="94"/>
      <c r="J856" s="95">
        <f t="shared" si="55"/>
        <v>0</v>
      </c>
      <c r="K856" s="96"/>
      <c r="L856" s="95"/>
      <c r="M856" s="97"/>
    </row>
    <row r="857" spans="2:13" s="18" customFormat="1" ht="20.100000000000001" customHeight="1" x14ac:dyDescent="0.2">
      <c r="B857" s="88"/>
      <c r="C857" s="89"/>
      <c r="D857" s="90"/>
      <c r="E857" s="101"/>
      <c r="F857" s="100" t="s">
        <v>355</v>
      </c>
      <c r="G857" s="92"/>
      <c r="H857" s="104">
        <f t="shared" si="54"/>
        <v>0</v>
      </c>
      <c r="I857" s="94"/>
      <c r="J857" s="95">
        <f t="shared" si="55"/>
        <v>0</v>
      </c>
      <c r="K857" s="96"/>
      <c r="L857" s="95"/>
      <c r="M857" s="97"/>
    </row>
    <row r="858" spans="2:13" s="18" customFormat="1" ht="20.100000000000001" customHeight="1" x14ac:dyDescent="0.2">
      <c r="B858" s="88">
        <v>5131</v>
      </c>
      <c r="C858" s="89"/>
      <c r="D858" s="90"/>
      <c r="E858" s="101">
        <v>38</v>
      </c>
      <c r="F858" s="102" t="s">
        <v>356</v>
      </c>
      <c r="G858" s="103"/>
      <c r="H858" s="104">
        <f t="shared" si="54"/>
        <v>0</v>
      </c>
      <c r="I858" s="94"/>
      <c r="J858" s="95">
        <f t="shared" si="55"/>
        <v>0</v>
      </c>
      <c r="K858" s="96"/>
      <c r="L858" s="95"/>
      <c r="M858" s="97"/>
    </row>
    <row r="859" spans="2:13" s="18" customFormat="1" ht="20.100000000000001" customHeight="1" x14ac:dyDescent="0.2">
      <c r="B859" s="88"/>
      <c r="C859" s="89"/>
      <c r="D859" s="90"/>
      <c r="E859" s="101"/>
      <c r="F859" s="102"/>
      <c r="G859" s="92"/>
      <c r="H859" s="104">
        <f t="shared" si="54"/>
        <v>0</v>
      </c>
      <c r="I859" s="94"/>
      <c r="J859" s="95">
        <f t="shared" si="55"/>
        <v>0</v>
      </c>
      <c r="K859" s="96"/>
      <c r="L859" s="95"/>
      <c r="M859" s="97"/>
    </row>
    <row r="860" spans="2:13" s="18" customFormat="1" ht="20.100000000000001" customHeight="1" x14ac:dyDescent="0.2">
      <c r="B860" s="88"/>
      <c r="C860" s="89"/>
      <c r="D860" s="90"/>
      <c r="E860" s="101"/>
      <c r="F860" s="100" t="s">
        <v>357</v>
      </c>
      <c r="G860" s="92"/>
      <c r="H860" s="104">
        <f t="shared" si="54"/>
        <v>0</v>
      </c>
      <c r="I860" s="94"/>
      <c r="J860" s="95">
        <f t="shared" si="55"/>
        <v>0</v>
      </c>
      <c r="K860" s="96"/>
      <c r="L860" s="95"/>
      <c r="M860" s="97"/>
    </row>
    <row r="861" spans="2:13" s="18" customFormat="1" ht="28.5" customHeight="1" x14ac:dyDescent="0.2">
      <c r="B861" s="88">
        <v>5132</v>
      </c>
      <c r="C861" s="89"/>
      <c r="D861" s="90"/>
      <c r="E861" s="101">
        <v>39</v>
      </c>
      <c r="F861" s="102" t="s">
        <v>358</v>
      </c>
      <c r="G861" s="103">
        <v>20000000</v>
      </c>
      <c r="H861" s="104"/>
      <c r="I861" s="94"/>
      <c r="J861" s="95"/>
      <c r="K861" s="96">
        <v>21168551.34</v>
      </c>
      <c r="L861" s="95"/>
      <c r="M861" s="97"/>
    </row>
    <row r="862" spans="2:13" s="18" customFormat="1" ht="28.5" customHeight="1" x14ac:dyDescent="0.2">
      <c r="B862" s="88"/>
      <c r="C862" s="89"/>
      <c r="D862" s="90"/>
      <c r="E862" s="101"/>
      <c r="F862" s="102"/>
      <c r="G862" s="103"/>
      <c r="H862" s="104">
        <f t="shared" si="54"/>
        <v>0</v>
      </c>
      <c r="I862" s="94"/>
      <c r="J862" s="95">
        <f t="shared" si="55"/>
        <v>0</v>
      </c>
      <c r="K862" s="96"/>
      <c r="L862" s="95"/>
      <c r="M862" s="97"/>
    </row>
    <row r="863" spans="2:13" s="18" customFormat="1" ht="20.100000000000001" customHeight="1" x14ac:dyDescent="0.2">
      <c r="B863" s="88"/>
      <c r="C863" s="89"/>
      <c r="D863" s="90"/>
      <c r="E863" s="101"/>
      <c r="F863" s="100" t="s">
        <v>359</v>
      </c>
      <c r="G863" s="92"/>
      <c r="H863" s="104">
        <f t="shared" si="54"/>
        <v>0</v>
      </c>
      <c r="I863" s="94"/>
      <c r="J863" s="95">
        <f t="shared" si="55"/>
        <v>0</v>
      </c>
      <c r="K863" s="96"/>
      <c r="L863" s="95"/>
      <c r="M863" s="97"/>
    </row>
    <row r="864" spans="2:13" s="18" customFormat="1" ht="31.5" customHeight="1" x14ac:dyDescent="0.2">
      <c r="B864" s="88">
        <v>5133</v>
      </c>
      <c r="C864" s="89"/>
      <c r="D864" s="90"/>
      <c r="E864" s="101">
        <v>40</v>
      </c>
      <c r="F864" s="102" t="s">
        <v>360</v>
      </c>
      <c r="G864" s="103">
        <v>100</v>
      </c>
      <c r="H864" s="104">
        <f t="shared" si="54"/>
        <v>0</v>
      </c>
      <c r="I864" s="94"/>
      <c r="J864" s="95">
        <f t="shared" si="55"/>
        <v>0</v>
      </c>
      <c r="K864" s="96"/>
      <c r="L864" s="95"/>
      <c r="M864" s="97"/>
    </row>
    <row r="865" spans="2:13" s="18" customFormat="1" ht="20.100000000000001" customHeight="1" x14ac:dyDescent="0.2">
      <c r="B865" s="88"/>
      <c r="C865" s="89"/>
      <c r="D865" s="90"/>
      <c r="E865" s="101"/>
      <c r="F865" s="105"/>
      <c r="G865" s="92"/>
      <c r="H865" s="104">
        <f t="shared" si="54"/>
        <v>0</v>
      </c>
      <c r="I865" s="94"/>
      <c r="J865" s="95">
        <f t="shared" si="55"/>
        <v>0</v>
      </c>
      <c r="K865" s="96"/>
      <c r="L865" s="95"/>
      <c r="M865" s="97"/>
    </row>
    <row r="866" spans="2:13" s="12" customFormat="1" ht="20.100000000000001" customHeight="1" x14ac:dyDescent="0.2">
      <c r="B866" s="88"/>
      <c r="C866" s="89"/>
      <c r="D866" s="90"/>
      <c r="E866" s="101"/>
      <c r="F866" s="100" t="s">
        <v>361</v>
      </c>
      <c r="G866" s="92"/>
      <c r="H866" s="104">
        <f t="shared" si="54"/>
        <v>0</v>
      </c>
      <c r="I866" s="94"/>
      <c r="J866" s="95">
        <f t="shared" si="55"/>
        <v>0</v>
      </c>
      <c r="K866" s="96"/>
      <c r="L866" s="95"/>
      <c r="M866" s="97"/>
    </row>
    <row r="867" spans="2:13" s="18" customFormat="1" ht="20.100000000000001" customHeight="1" x14ac:dyDescent="0.2">
      <c r="B867" s="88">
        <v>5134</v>
      </c>
      <c r="C867" s="89"/>
      <c r="D867" s="90"/>
      <c r="E867" s="101">
        <v>41</v>
      </c>
      <c r="F867" s="102" t="s">
        <v>362</v>
      </c>
      <c r="G867" s="103">
        <v>50000</v>
      </c>
      <c r="H867" s="104"/>
      <c r="I867" s="94"/>
      <c r="J867" s="95"/>
      <c r="K867" s="96">
        <v>49623</v>
      </c>
      <c r="L867" s="95"/>
      <c r="M867" s="97"/>
    </row>
    <row r="868" spans="2:13" s="18" customFormat="1" ht="20.100000000000001" customHeight="1" x14ac:dyDescent="0.2">
      <c r="B868" s="88"/>
      <c r="C868" s="89"/>
      <c r="D868" s="90"/>
      <c r="E868" s="101"/>
      <c r="F868" s="102"/>
      <c r="G868" s="103"/>
      <c r="H868" s="104">
        <f t="shared" si="54"/>
        <v>0</v>
      </c>
      <c r="I868" s="94"/>
      <c r="J868" s="95"/>
      <c r="K868" s="96"/>
      <c r="L868" s="95"/>
      <c r="M868" s="97"/>
    </row>
    <row r="869" spans="2:13" s="18" customFormat="1" ht="20.100000000000001" customHeight="1" x14ac:dyDescent="0.2">
      <c r="B869" s="88"/>
      <c r="C869" s="89"/>
      <c r="D869" s="90"/>
      <c r="E869" s="101"/>
      <c r="F869" s="100" t="s">
        <v>363</v>
      </c>
      <c r="G869" s="92"/>
      <c r="H869" s="104">
        <f t="shared" si="54"/>
        <v>0</v>
      </c>
      <c r="I869" s="94"/>
      <c r="J869" s="95"/>
      <c r="K869" s="96"/>
      <c r="L869" s="95"/>
      <c r="M869" s="97"/>
    </row>
    <row r="870" spans="2:13" s="18" customFormat="1" ht="20.100000000000001" customHeight="1" x14ac:dyDescent="0.2">
      <c r="B870" s="88">
        <v>5136</v>
      </c>
      <c r="C870" s="89"/>
      <c r="D870" s="90"/>
      <c r="E870" s="101">
        <v>42</v>
      </c>
      <c r="F870" s="102" t="s">
        <v>364</v>
      </c>
      <c r="G870" s="103">
        <v>100</v>
      </c>
      <c r="H870" s="104">
        <f t="shared" si="54"/>
        <v>0</v>
      </c>
      <c r="I870" s="94"/>
      <c r="J870" s="95"/>
      <c r="K870" s="96"/>
      <c r="L870" s="95"/>
      <c r="M870" s="97"/>
    </row>
    <row r="871" spans="2:13" s="18" customFormat="1" ht="20.100000000000001" customHeight="1" x14ac:dyDescent="0.2">
      <c r="B871" s="88"/>
      <c r="C871" s="89"/>
      <c r="D871" s="90"/>
      <c r="E871" s="101"/>
      <c r="F871" s="102"/>
      <c r="G871" s="103"/>
      <c r="H871" s="104"/>
      <c r="I871" s="94"/>
      <c r="J871" s="95"/>
      <c r="K871" s="96"/>
      <c r="L871" s="95"/>
      <c r="M871" s="97"/>
    </row>
    <row r="872" spans="2:13" s="18" customFormat="1" ht="20.100000000000001" customHeight="1" x14ac:dyDescent="0.2">
      <c r="B872" s="88"/>
      <c r="C872" s="89"/>
      <c r="D872" s="90"/>
      <c r="E872" s="101"/>
      <c r="F872" s="100" t="s">
        <v>365</v>
      </c>
      <c r="G872" s="92"/>
      <c r="H872" s="93"/>
      <c r="I872" s="94"/>
      <c r="J872" s="95"/>
      <c r="K872" s="96"/>
      <c r="L872" s="95"/>
      <c r="M872" s="97"/>
    </row>
    <row r="873" spans="2:13" s="18" customFormat="1" ht="20.100000000000001" customHeight="1" x14ac:dyDescent="0.2">
      <c r="B873" s="88">
        <v>5136</v>
      </c>
      <c r="C873" s="89"/>
      <c r="D873" s="90"/>
      <c r="E873" s="101">
        <v>43</v>
      </c>
      <c r="F873" s="102" t="s">
        <v>366</v>
      </c>
      <c r="G873" s="103"/>
      <c r="H873" s="104"/>
      <c r="I873" s="94"/>
      <c r="J873" s="95"/>
      <c r="K873" s="96"/>
      <c r="L873" s="95"/>
      <c r="M873" s="97"/>
    </row>
    <row r="874" spans="2:13" s="18" customFormat="1" ht="20.100000000000001" customHeight="1" x14ac:dyDescent="0.2">
      <c r="B874" s="88"/>
      <c r="C874" s="89"/>
      <c r="D874" s="90"/>
      <c r="E874" s="101"/>
      <c r="F874" s="102"/>
      <c r="G874" s="92"/>
      <c r="H874" s="93"/>
      <c r="I874" s="94"/>
      <c r="J874" s="95"/>
      <c r="K874" s="96"/>
      <c r="L874" s="95"/>
      <c r="M874" s="97"/>
    </row>
    <row r="875" spans="2:13" s="18" customFormat="1" ht="20.100000000000001" customHeight="1" x14ac:dyDescent="0.2">
      <c r="B875" s="88"/>
      <c r="C875" s="89"/>
      <c r="D875" s="90"/>
      <c r="E875" s="101"/>
      <c r="F875" s="100" t="s">
        <v>367</v>
      </c>
      <c r="G875" s="92"/>
      <c r="H875" s="93"/>
      <c r="I875" s="94"/>
      <c r="J875" s="95"/>
      <c r="K875" s="96"/>
      <c r="L875" s="95"/>
      <c r="M875" s="97"/>
    </row>
    <row r="876" spans="2:13" s="18" customFormat="1" ht="26.25" customHeight="1" x14ac:dyDescent="0.2">
      <c r="B876" s="88">
        <v>5136</v>
      </c>
      <c r="C876" s="89"/>
      <c r="D876" s="90"/>
      <c r="E876" s="101">
        <v>44</v>
      </c>
      <c r="F876" s="102" t="s">
        <v>368</v>
      </c>
      <c r="G876" s="103"/>
      <c r="H876" s="104"/>
      <c r="I876" s="94"/>
      <c r="J876" s="95"/>
      <c r="K876" s="96"/>
      <c r="L876" s="95"/>
      <c r="M876" s="97"/>
    </row>
    <row r="877" spans="2:13" s="18" customFormat="1" ht="19.5" customHeight="1" x14ac:dyDescent="0.2">
      <c r="B877" s="88"/>
      <c r="C877" s="89"/>
      <c r="D877" s="90"/>
      <c r="E877" s="101"/>
      <c r="F877" s="102"/>
      <c r="G877" s="103"/>
      <c r="H877" s="104"/>
      <c r="I877" s="94"/>
      <c r="J877" s="95"/>
      <c r="K877" s="96"/>
      <c r="L877" s="95"/>
      <c r="M877" s="97"/>
    </row>
    <row r="878" spans="2:13" s="18" customFormat="1" ht="26.25" customHeight="1" x14ac:dyDescent="0.2">
      <c r="B878" s="88"/>
      <c r="C878" s="89"/>
      <c r="D878" s="90"/>
      <c r="E878" s="101"/>
      <c r="F878" s="102"/>
      <c r="G878" s="103"/>
      <c r="H878" s="104"/>
      <c r="I878" s="94"/>
      <c r="J878" s="95"/>
      <c r="K878" s="96"/>
      <c r="L878" s="95"/>
      <c r="M878" s="97"/>
    </row>
    <row r="879" spans="2:13" s="18" customFormat="1" ht="20.100000000000001" customHeight="1" thickBot="1" x14ac:dyDescent="0.25">
      <c r="B879" s="88"/>
      <c r="C879" s="89"/>
      <c r="D879" s="90"/>
      <c r="E879" s="101"/>
      <c r="F879" s="102"/>
      <c r="G879" s="92"/>
      <c r="H879" s="93"/>
      <c r="I879" s="94"/>
      <c r="J879" s="95"/>
      <c r="K879" s="96"/>
      <c r="L879" s="95"/>
      <c r="M879" s="97"/>
    </row>
    <row r="880" spans="2:13" s="18" customFormat="1" ht="20.100000000000001" customHeight="1" x14ac:dyDescent="0.2">
      <c r="B880" s="88"/>
      <c r="C880" s="89"/>
      <c r="D880" s="89"/>
      <c r="E880" s="114"/>
      <c r="F880" s="115" t="s">
        <v>369</v>
      </c>
      <c r="G880" s="138">
        <f t="shared" ref="G880:L880" si="56">G846+G849+G852+G855+G858+G861+G864+G867+G870+G873+G876</f>
        <v>52350500</v>
      </c>
      <c r="H880" s="214">
        <f t="shared" si="56"/>
        <v>0</v>
      </c>
      <c r="I880" s="215">
        <f t="shared" si="56"/>
        <v>81743136.680000007</v>
      </c>
      <c r="J880" s="214">
        <f t="shared" si="56"/>
        <v>0</v>
      </c>
      <c r="K880" s="216">
        <f t="shared" si="56"/>
        <v>52683212.370000005</v>
      </c>
      <c r="L880" s="214">
        <f t="shared" si="56"/>
        <v>0</v>
      </c>
      <c r="M880" s="134"/>
    </row>
    <row r="881" spans="2:13" s="18" customFormat="1" ht="20.100000000000001" customHeight="1" thickBot="1" x14ac:dyDescent="0.25">
      <c r="B881" s="118"/>
      <c r="C881" s="119"/>
      <c r="D881" s="119"/>
      <c r="E881" s="120"/>
      <c r="F881" s="121" t="s">
        <v>78</v>
      </c>
      <c r="G881" s="139"/>
      <c r="H881" s="140"/>
      <c r="I881" s="124"/>
      <c r="J881" s="125"/>
      <c r="K881" s="126"/>
      <c r="L881" s="125"/>
      <c r="M881" s="141"/>
    </row>
    <row r="882" spans="2:13" ht="15" customHeight="1" x14ac:dyDescent="0.15">
      <c r="B882" s="1">
        <v>17</v>
      </c>
      <c r="C882" s="2"/>
      <c r="D882" s="2"/>
      <c r="E882" s="2"/>
      <c r="F882" s="3"/>
      <c r="G882" s="4"/>
      <c r="H882" s="5"/>
      <c r="I882" s="6"/>
      <c r="J882" s="5"/>
      <c r="K882" s="7"/>
      <c r="L882" s="5"/>
      <c r="M882" s="8">
        <f>B882</f>
        <v>17</v>
      </c>
    </row>
    <row r="883" spans="2:13" s="11" customFormat="1" ht="15" customHeight="1" x14ac:dyDescent="0.2">
      <c r="B883" s="10" t="s">
        <v>0</v>
      </c>
      <c r="C883" s="10"/>
      <c r="D883" s="10"/>
      <c r="E883" s="10"/>
      <c r="F883" s="10"/>
      <c r="G883" s="10"/>
      <c r="H883" s="10" t="s">
        <v>1</v>
      </c>
      <c r="I883" s="10"/>
      <c r="J883" s="10"/>
      <c r="K883" s="10"/>
      <c r="L883" s="10"/>
      <c r="M883" s="10"/>
    </row>
    <row r="884" spans="2:13" s="18" customFormat="1" ht="15" customHeight="1" thickBot="1" x14ac:dyDescent="0.25">
      <c r="B884" s="8"/>
      <c r="C884" s="12"/>
      <c r="D884" s="12"/>
      <c r="E884" s="12"/>
      <c r="F884" s="13"/>
      <c r="G884" s="14"/>
      <c r="H884" s="15"/>
      <c r="I884" s="16"/>
      <c r="J884" s="15"/>
      <c r="K884" s="17"/>
      <c r="L884" s="15"/>
      <c r="M884" s="12"/>
    </row>
    <row r="885" spans="2:13" s="18" customFormat="1" ht="15" customHeight="1" x14ac:dyDescent="0.2">
      <c r="B885" s="19" t="s">
        <v>2</v>
      </c>
      <c r="C885" s="20"/>
      <c r="D885" s="20"/>
      <c r="E885" s="20"/>
      <c r="F885" s="21"/>
      <c r="G885" s="313" t="s">
        <v>3</v>
      </c>
      <c r="H885" s="314" t="s">
        <v>4</v>
      </c>
      <c r="I885" s="24" t="s">
        <v>5</v>
      </c>
      <c r="J885" s="25" t="s">
        <v>6</v>
      </c>
      <c r="K885" s="26" t="s">
        <v>7</v>
      </c>
      <c r="L885" s="27" t="s">
        <v>8</v>
      </c>
      <c r="M885" s="28"/>
    </row>
    <row r="886" spans="2:13" s="12" customFormat="1" ht="15" customHeight="1" x14ac:dyDescent="0.2">
      <c r="B886" s="29" t="s">
        <v>9</v>
      </c>
      <c r="C886" s="30" t="s">
        <v>10</v>
      </c>
      <c r="D886" s="31"/>
      <c r="E886" s="32"/>
      <c r="F886" s="33" t="s">
        <v>11</v>
      </c>
      <c r="G886" s="315" t="s">
        <v>12</v>
      </c>
      <c r="H886" s="39" t="s">
        <v>13</v>
      </c>
      <c r="I886" s="36" t="s">
        <v>14</v>
      </c>
      <c r="J886" s="37" t="s">
        <v>7</v>
      </c>
      <c r="K886" s="38" t="s">
        <v>15</v>
      </c>
      <c r="L886" s="39" t="s">
        <v>16</v>
      </c>
      <c r="M886" s="40" t="s">
        <v>17</v>
      </c>
    </row>
    <row r="887" spans="2:13" s="12" customFormat="1" ht="15" customHeight="1" x14ac:dyDescent="0.2">
      <c r="B887" s="41" t="s">
        <v>18</v>
      </c>
      <c r="C887" s="42" t="s">
        <v>19</v>
      </c>
      <c r="D887" s="43"/>
      <c r="E887" s="44"/>
      <c r="F887" s="33"/>
      <c r="G887" s="315" t="s">
        <v>20</v>
      </c>
      <c r="H887" s="39" t="s">
        <v>21</v>
      </c>
      <c r="I887" s="36" t="s">
        <v>22</v>
      </c>
      <c r="J887" s="37" t="s">
        <v>23</v>
      </c>
      <c r="K887" s="38" t="s">
        <v>24</v>
      </c>
      <c r="L887" s="39" t="s">
        <v>25</v>
      </c>
      <c r="M887" s="45" t="s">
        <v>26</v>
      </c>
    </row>
    <row r="888" spans="2:13" s="18" customFormat="1" ht="15" customHeight="1" x14ac:dyDescent="0.2">
      <c r="B888" s="46"/>
      <c r="C888" s="47" t="s">
        <v>27</v>
      </c>
      <c r="D888" s="47" t="s">
        <v>28</v>
      </c>
      <c r="E888" s="48" t="s">
        <v>29</v>
      </c>
      <c r="F888" s="49" t="s">
        <v>30</v>
      </c>
      <c r="G888" s="315" t="s">
        <v>31</v>
      </c>
      <c r="H888" s="39" t="s">
        <v>32</v>
      </c>
      <c r="I888" s="36" t="s">
        <v>33</v>
      </c>
      <c r="J888" s="37" t="s">
        <v>34</v>
      </c>
      <c r="K888" s="38" t="s">
        <v>35</v>
      </c>
      <c r="L888" s="39" t="s">
        <v>36</v>
      </c>
      <c r="M888" s="45"/>
    </row>
    <row r="889" spans="2:13" s="18" customFormat="1" ht="15" customHeight="1" x14ac:dyDescent="0.2">
      <c r="B889" s="46"/>
      <c r="C889" s="50" t="s">
        <v>37</v>
      </c>
      <c r="D889" s="50" t="s">
        <v>38</v>
      </c>
      <c r="E889" s="51" t="s">
        <v>39</v>
      </c>
      <c r="F889" s="49"/>
      <c r="G889" s="315"/>
      <c r="H889" s="316" t="s">
        <v>40</v>
      </c>
      <c r="I889" s="36" t="s">
        <v>41</v>
      </c>
      <c r="J889" s="37" t="s">
        <v>42</v>
      </c>
      <c r="K889" s="38" t="s">
        <v>43</v>
      </c>
      <c r="L889" s="39"/>
      <c r="M889" s="45"/>
    </row>
    <row r="890" spans="2:13" s="18" customFormat="1" ht="15" customHeight="1" x14ac:dyDescent="0.2">
      <c r="B890" s="46"/>
      <c r="C890" s="50"/>
      <c r="D890" s="50"/>
      <c r="E890" s="13"/>
      <c r="F890" s="53"/>
      <c r="G890" s="315"/>
      <c r="H890" s="316" t="s">
        <v>44</v>
      </c>
      <c r="I890" s="36" t="s">
        <v>45</v>
      </c>
      <c r="J890" s="37" t="s">
        <v>46</v>
      </c>
      <c r="K890" s="38"/>
      <c r="L890" s="39"/>
      <c r="M890" s="45"/>
    </row>
    <row r="891" spans="2:13" s="18" customFormat="1" ht="15" customHeight="1" x14ac:dyDescent="0.2">
      <c r="B891" s="54"/>
      <c r="C891" s="55"/>
      <c r="D891" s="55"/>
      <c r="E891" s="56"/>
      <c r="F891" s="53"/>
      <c r="G891" s="315"/>
      <c r="H891" s="316" t="s">
        <v>47</v>
      </c>
      <c r="I891" s="36" t="s">
        <v>48</v>
      </c>
      <c r="J891" s="37"/>
      <c r="K891" s="38"/>
      <c r="L891" s="39"/>
      <c r="M891" s="45"/>
    </row>
    <row r="892" spans="2:13" s="18" customFormat="1" ht="15" customHeight="1" x14ac:dyDescent="0.2">
      <c r="B892" s="54"/>
      <c r="C892" s="55"/>
      <c r="D892" s="55"/>
      <c r="E892" s="56"/>
      <c r="F892" s="53"/>
      <c r="G892" s="315"/>
      <c r="H892" s="316" t="s">
        <v>49</v>
      </c>
      <c r="I892" s="36" t="s">
        <v>50</v>
      </c>
      <c r="J892" s="37"/>
      <c r="K892" s="38"/>
      <c r="L892" s="39"/>
      <c r="M892" s="45"/>
    </row>
    <row r="893" spans="2:13" s="18" customFormat="1" ht="15" customHeight="1" x14ac:dyDescent="0.2">
      <c r="B893" s="54"/>
      <c r="C893" s="55"/>
      <c r="D893" s="55"/>
      <c r="E893" s="56"/>
      <c r="F893" s="53"/>
      <c r="G893" s="315"/>
      <c r="H893" s="316" t="s">
        <v>51</v>
      </c>
      <c r="I893" s="36" t="s">
        <v>52</v>
      </c>
      <c r="J893" s="37"/>
      <c r="K893" s="38"/>
      <c r="L893" s="39"/>
      <c r="M893" s="45"/>
    </row>
    <row r="894" spans="2:13" s="18" customFormat="1" ht="15" customHeight="1" x14ac:dyDescent="0.2">
      <c r="B894" s="54"/>
      <c r="C894" s="55"/>
      <c r="D894" s="55"/>
      <c r="E894" s="56"/>
      <c r="F894" s="53"/>
      <c r="G894" s="315"/>
      <c r="H894" s="316" t="s">
        <v>53</v>
      </c>
      <c r="I894" s="36" t="s">
        <v>54</v>
      </c>
      <c r="J894" s="37"/>
      <c r="K894" s="38"/>
      <c r="L894" s="39"/>
      <c r="M894" s="45"/>
    </row>
    <row r="895" spans="2:13" s="18" customFormat="1" ht="15" customHeight="1" thickBot="1" x14ac:dyDescent="0.25">
      <c r="B895" s="57">
        <v>2</v>
      </c>
      <c r="C895" s="58">
        <v>3</v>
      </c>
      <c r="D895" s="58">
        <v>4</v>
      </c>
      <c r="E895" s="59">
        <v>5</v>
      </c>
      <c r="F895" s="60">
        <v>6</v>
      </c>
      <c r="G895" s="317">
        <v>7</v>
      </c>
      <c r="H895" s="60">
        <v>8</v>
      </c>
      <c r="I895" s="63">
        <v>9</v>
      </c>
      <c r="J895" s="60">
        <v>10</v>
      </c>
      <c r="K895" s="64">
        <v>11</v>
      </c>
      <c r="L895" s="60">
        <v>12</v>
      </c>
      <c r="M895" s="65">
        <v>13</v>
      </c>
    </row>
    <row r="896" spans="2:13" s="18" customFormat="1" ht="15" customHeight="1" thickTop="1" x14ac:dyDescent="0.2">
      <c r="B896" s="66"/>
      <c r="C896" s="67"/>
      <c r="D896" s="67"/>
      <c r="E896" s="68"/>
      <c r="F896" s="69"/>
      <c r="G896" s="318"/>
      <c r="H896" s="319"/>
      <c r="I896" s="72"/>
      <c r="J896" s="182"/>
      <c r="K896" s="183"/>
      <c r="L896" s="182"/>
      <c r="M896" s="320"/>
    </row>
    <row r="897" spans="2:13" s="18" customFormat="1" ht="20.100000000000001" customHeight="1" x14ac:dyDescent="0.2">
      <c r="B897" s="76"/>
      <c r="C897" s="77"/>
      <c r="D897" s="77"/>
      <c r="E897" s="78"/>
      <c r="F897" s="200" t="s">
        <v>370</v>
      </c>
      <c r="G897" s="321">
        <f t="shared" ref="G897:L897" si="57">G880</f>
        <v>52350500</v>
      </c>
      <c r="H897" s="322">
        <f t="shared" si="57"/>
        <v>0</v>
      </c>
      <c r="I897" s="323">
        <f t="shared" si="57"/>
        <v>81743136.680000007</v>
      </c>
      <c r="J897" s="322">
        <f t="shared" si="57"/>
        <v>0</v>
      </c>
      <c r="K897" s="324">
        <f t="shared" si="57"/>
        <v>52683212.370000005</v>
      </c>
      <c r="L897" s="322">
        <f t="shared" si="57"/>
        <v>0</v>
      </c>
      <c r="M897" s="205"/>
    </row>
    <row r="898" spans="2:13" s="18" customFormat="1" ht="20.100000000000001" customHeight="1" x14ac:dyDescent="0.2">
      <c r="B898" s="76"/>
      <c r="C898" s="77"/>
      <c r="D898" s="77"/>
      <c r="E898" s="78"/>
      <c r="F898" s="49"/>
      <c r="G898" s="212"/>
      <c r="H898" s="83"/>
      <c r="I898" s="82"/>
      <c r="J898" s="83"/>
      <c r="K898" s="84"/>
      <c r="L898" s="83"/>
      <c r="M898" s="205"/>
    </row>
    <row r="899" spans="2:13" s="165" customFormat="1" ht="20.100000000000001" customHeight="1" x14ac:dyDescent="0.2">
      <c r="B899" s="158"/>
      <c r="C899" s="160"/>
      <c r="D899" s="288"/>
      <c r="E899" s="161"/>
      <c r="F899" s="162" t="s">
        <v>371</v>
      </c>
      <c r="G899" s="166"/>
      <c r="H899" s="325"/>
      <c r="I899" s="94"/>
      <c r="J899" s="163"/>
      <c r="K899" s="96"/>
      <c r="L899" s="163"/>
      <c r="M899" s="164"/>
    </row>
    <row r="900" spans="2:13" s="165" customFormat="1" ht="20.100000000000001" customHeight="1" x14ac:dyDescent="0.2">
      <c r="B900" s="158">
        <v>5106</v>
      </c>
      <c r="C900" s="160"/>
      <c r="D900" s="288"/>
      <c r="E900" s="161">
        <v>45</v>
      </c>
      <c r="F900" s="162" t="s">
        <v>372</v>
      </c>
      <c r="G900" s="166">
        <v>100000</v>
      </c>
      <c r="H900" s="325"/>
      <c r="I900" s="94"/>
      <c r="J900" s="163"/>
      <c r="K900" s="96">
        <v>76664</v>
      </c>
      <c r="L900" s="163"/>
      <c r="M900" s="164"/>
    </row>
    <row r="901" spans="2:13" s="18" customFormat="1" ht="15.75" customHeight="1" x14ac:dyDescent="0.2">
      <c r="B901" s="88"/>
      <c r="C901" s="89"/>
      <c r="D901" s="90"/>
      <c r="E901" s="101"/>
      <c r="F901" s="102"/>
      <c r="G901" s="112"/>
      <c r="H901" s="95"/>
      <c r="I901" s="94"/>
      <c r="J901" s="95"/>
      <c r="K901" s="96"/>
      <c r="L901" s="95"/>
      <c r="M901" s="134"/>
    </row>
    <row r="902" spans="2:13" s="18" customFormat="1" ht="20.100000000000001" customHeight="1" x14ac:dyDescent="0.2">
      <c r="B902" s="88"/>
      <c r="C902" s="89"/>
      <c r="D902" s="89"/>
      <c r="E902" s="90"/>
      <c r="F902" s="107" t="s">
        <v>373</v>
      </c>
      <c r="G902" s="108">
        <f t="shared" ref="G902:L902" si="58">G648+G652+G655+G661+G664+G670+G708+G713+G722+G745+G748+G751+G760+G798+G802+G806+G849+G852+G855+G861+G864+G867+G870+G900+G827+G812+G716+G719</f>
        <v>52450400</v>
      </c>
      <c r="H902" s="109">
        <f t="shared" si="58"/>
        <v>0</v>
      </c>
      <c r="I902" s="110">
        <f t="shared" si="58"/>
        <v>81743136.680000007</v>
      </c>
      <c r="J902" s="109">
        <f t="shared" si="58"/>
        <v>0</v>
      </c>
      <c r="K902" s="111">
        <f t="shared" si="58"/>
        <v>52759876.370000005</v>
      </c>
      <c r="L902" s="109">
        <f t="shared" si="58"/>
        <v>0</v>
      </c>
      <c r="M902" s="134"/>
    </row>
    <row r="903" spans="2:13" s="18" customFormat="1" ht="12" customHeight="1" x14ac:dyDescent="0.2">
      <c r="B903" s="88"/>
      <c r="C903" s="89"/>
      <c r="D903" s="90"/>
      <c r="E903" s="90"/>
      <c r="F903" s="105"/>
      <c r="G903" s="112"/>
      <c r="H903" s="95"/>
      <c r="I903" s="94"/>
      <c r="J903" s="95"/>
      <c r="K903" s="96"/>
      <c r="L903" s="95"/>
      <c r="M903" s="134"/>
    </row>
    <row r="904" spans="2:13" s="18" customFormat="1" ht="20.100000000000001" customHeight="1" x14ac:dyDescent="0.2">
      <c r="B904" s="88"/>
      <c r="C904" s="89"/>
      <c r="D904" s="90"/>
      <c r="E904" s="90"/>
      <c r="F904" s="98" t="s">
        <v>374</v>
      </c>
      <c r="G904" s="112"/>
      <c r="H904" s="95"/>
      <c r="I904" s="94"/>
      <c r="J904" s="95"/>
      <c r="K904" s="96"/>
      <c r="L904" s="95"/>
      <c r="M904" s="134"/>
    </row>
    <row r="905" spans="2:13" s="18" customFormat="1" ht="20.100000000000001" customHeight="1" x14ac:dyDescent="0.2">
      <c r="B905" s="88"/>
      <c r="C905" s="89"/>
      <c r="D905" s="89">
        <v>20</v>
      </c>
      <c r="E905" s="90"/>
      <c r="F905" s="99" t="s">
        <v>375</v>
      </c>
      <c r="G905" s="112"/>
      <c r="H905" s="95"/>
      <c r="I905" s="94"/>
      <c r="J905" s="95"/>
      <c r="K905" s="96"/>
      <c r="L905" s="95"/>
      <c r="M905" s="134"/>
    </row>
    <row r="906" spans="2:13" s="18" customFormat="1" ht="7.5" customHeight="1" x14ac:dyDescent="0.2">
      <c r="B906" s="88"/>
      <c r="C906" s="89"/>
      <c r="D906" s="90"/>
      <c r="E906" s="90"/>
      <c r="F906" s="105"/>
      <c r="G906" s="112"/>
      <c r="H906" s="95"/>
      <c r="I906" s="94"/>
      <c r="J906" s="95"/>
      <c r="K906" s="96"/>
      <c r="L906" s="95"/>
      <c r="M906" s="134"/>
    </row>
    <row r="907" spans="2:13" s="18" customFormat="1" ht="20.100000000000001" customHeight="1" x14ac:dyDescent="0.2">
      <c r="B907" s="88"/>
      <c r="C907" s="89"/>
      <c r="D907" s="90"/>
      <c r="E907" s="90"/>
      <c r="F907" s="33" t="s">
        <v>99</v>
      </c>
      <c r="G907" s="112"/>
      <c r="H907" s="95"/>
      <c r="I907" s="94"/>
      <c r="J907" s="95"/>
      <c r="K907" s="96"/>
      <c r="L907" s="95"/>
      <c r="M907" s="134"/>
    </row>
    <row r="908" spans="2:13" s="18" customFormat="1" ht="20.100000000000001" customHeight="1" x14ac:dyDescent="0.2">
      <c r="B908" s="88"/>
      <c r="C908" s="89"/>
      <c r="D908" s="90"/>
      <c r="E908" s="90">
        <v>10</v>
      </c>
      <c r="F908" s="49" t="s">
        <v>63</v>
      </c>
      <c r="G908" s="112"/>
      <c r="H908" s="95"/>
      <c r="I908" s="94"/>
      <c r="J908" s="95"/>
      <c r="K908" s="96"/>
      <c r="L908" s="95"/>
      <c r="M908" s="134"/>
    </row>
    <row r="909" spans="2:13" s="18" customFormat="1" ht="19.5" customHeight="1" x14ac:dyDescent="0.2">
      <c r="B909" s="88"/>
      <c r="C909" s="89"/>
      <c r="D909" s="90"/>
      <c r="E909" s="90"/>
      <c r="F909" s="49"/>
      <c r="G909" s="112"/>
      <c r="H909" s="95"/>
      <c r="I909" s="94"/>
      <c r="J909" s="95"/>
      <c r="K909" s="96"/>
      <c r="L909" s="95"/>
      <c r="M909" s="134"/>
    </row>
    <row r="910" spans="2:13" s="18" customFormat="1" ht="20.100000000000001" customHeight="1" x14ac:dyDescent="0.2">
      <c r="B910" s="88"/>
      <c r="C910" s="89"/>
      <c r="D910" s="90"/>
      <c r="E910" s="90"/>
      <c r="F910" s="100" t="s">
        <v>376</v>
      </c>
      <c r="G910" s="112"/>
      <c r="H910" s="95"/>
      <c r="I910" s="94"/>
      <c r="J910" s="95"/>
      <c r="K910" s="96"/>
      <c r="L910" s="95"/>
      <c r="M910" s="134"/>
    </row>
    <row r="911" spans="2:13" s="18" customFormat="1" ht="32.25" customHeight="1" x14ac:dyDescent="0.2">
      <c r="B911" s="88">
        <v>442</v>
      </c>
      <c r="C911" s="89"/>
      <c r="D911" s="90"/>
      <c r="E911" s="101">
        <v>11</v>
      </c>
      <c r="F911" s="102" t="s">
        <v>377</v>
      </c>
      <c r="G911" s="166">
        <v>250000</v>
      </c>
      <c r="H911" s="326"/>
      <c r="I911" s="94">
        <v>427599</v>
      </c>
      <c r="J911" s="95"/>
      <c r="K911" s="96">
        <v>10300</v>
      </c>
      <c r="L911" s="95"/>
      <c r="M911" s="134"/>
    </row>
    <row r="912" spans="2:13" s="18" customFormat="1" ht="20.100000000000001" customHeight="1" x14ac:dyDescent="0.2">
      <c r="B912" s="88"/>
      <c r="C912" s="89"/>
      <c r="D912" s="90"/>
      <c r="E912" s="101"/>
      <c r="F912" s="102"/>
      <c r="G912" s="166"/>
      <c r="H912" s="326">
        <f t="shared" ref="H912:H922" si="59">J912-I912</f>
        <v>0</v>
      </c>
      <c r="I912" s="94"/>
      <c r="J912" s="95">
        <f>L912+K912</f>
        <v>0</v>
      </c>
      <c r="K912" s="96"/>
      <c r="L912" s="95"/>
      <c r="M912" s="134"/>
    </row>
    <row r="913" spans="2:13" s="18" customFormat="1" ht="20.100000000000001" customHeight="1" x14ac:dyDescent="0.2">
      <c r="B913" s="88"/>
      <c r="C913" s="89"/>
      <c r="D913" s="90"/>
      <c r="E913" s="101"/>
      <c r="F913" s="100" t="s">
        <v>378</v>
      </c>
      <c r="G913" s="112"/>
      <c r="H913" s="326">
        <f t="shared" si="59"/>
        <v>0</v>
      </c>
      <c r="I913" s="94"/>
      <c r="J913" s="95">
        <f>L913+K913</f>
        <v>0</v>
      </c>
      <c r="K913" s="96"/>
      <c r="L913" s="95"/>
      <c r="M913" s="134"/>
    </row>
    <row r="914" spans="2:13" s="18" customFormat="1" ht="20.100000000000001" customHeight="1" x14ac:dyDescent="0.2">
      <c r="B914" s="88"/>
      <c r="C914" s="89"/>
      <c r="D914" s="90"/>
      <c r="E914" s="101"/>
      <c r="F914" s="100" t="s">
        <v>379</v>
      </c>
      <c r="G914" s="112"/>
      <c r="H914" s="326">
        <f t="shared" si="59"/>
        <v>0</v>
      </c>
      <c r="I914" s="94"/>
      <c r="J914" s="95">
        <f>L914+K914</f>
        <v>0</v>
      </c>
      <c r="K914" s="96"/>
      <c r="L914" s="95"/>
      <c r="M914" s="134"/>
    </row>
    <row r="915" spans="2:13" s="18" customFormat="1" ht="29.25" customHeight="1" x14ac:dyDescent="0.2">
      <c r="B915" s="88">
        <v>441</v>
      </c>
      <c r="C915" s="89"/>
      <c r="D915" s="90"/>
      <c r="E915" s="101">
        <v>12</v>
      </c>
      <c r="F915" s="102" t="s">
        <v>380</v>
      </c>
      <c r="G915" s="166"/>
      <c r="H915" s="326"/>
      <c r="I915" s="94"/>
      <c r="J915" s="95">
        <f t="shared" ref="J915:J924" si="60">L915+K915</f>
        <v>0</v>
      </c>
      <c r="K915" s="96"/>
      <c r="L915" s="95"/>
      <c r="M915" s="134"/>
    </row>
    <row r="916" spans="2:13" s="18" customFormat="1" ht="20.100000000000001" customHeight="1" x14ac:dyDescent="0.2">
      <c r="B916" s="88"/>
      <c r="C916" s="89"/>
      <c r="D916" s="90"/>
      <c r="E916" s="101"/>
      <c r="F916" s="102" t="s">
        <v>57</v>
      </c>
      <c r="G916" s="112"/>
      <c r="H916" s="326">
        <f t="shared" si="59"/>
        <v>0</v>
      </c>
      <c r="I916" s="94"/>
      <c r="J916" s="95">
        <f t="shared" si="60"/>
        <v>0</v>
      </c>
      <c r="K916" s="96"/>
      <c r="L916" s="95"/>
      <c r="M916" s="134"/>
    </row>
    <row r="917" spans="2:13" s="18" customFormat="1" ht="20.100000000000001" customHeight="1" x14ac:dyDescent="0.2">
      <c r="B917" s="88"/>
      <c r="C917" s="89"/>
      <c r="D917" s="90"/>
      <c r="E917" s="101"/>
      <c r="F917" s="100" t="s">
        <v>381</v>
      </c>
      <c r="G917" s="112"/>
      <c r="H917" s="326">
        <f t="shared" si="59"/>
        <v>0</v>
      </c>
      <c r="I917" s="94"/>
      <c r="J917" s="95">
        <f t="shared" si="60"/>
        <v>0</v>
      </c>
      <c r="K917" s="96"/>
      <c r="L917" s="95"/>
      <c r="M917" s="134"/>
    </row>
    <row r="918" spans="2:13" s="18" customFormat="1" ht="20.100000000000001" customHeight="1" x14ac:dyDescent="0.2">
      <c r="B918" s="88">
        <v>443</v>
      </c>
      <c r="C918" s="89"/>
      <c r="D918" s="90"/>
      <c r="E918" s="101">
        <v>13</v>
      </c>
      <c r="F918" s="102" t="s">
        <v>382</v>
      </c>
      <c r="G918" s="166"/>
      <c r="H918" s="326">
        <f t="shared" si="59"/>
        <v>0</v>
      </c>
      <c r="I918" s="94"/>
      <c r="J918" s="95">
        <f t="shared" si="60"/>
        <v>0</v>
      </c>
      <c r="K918" s="96"/>
      <c r="L918" s="95"/>
      <c r="M918" s="134"/>
    </row>
    <row r="919" spans="2:13" s="18" customFormat="1" ht="20.100000000000001" customHeight="1" x14ac:dyDescent="0.2">
      <c r="B919" s="88"/>
      <c r="C919" s="89"/>
      <c r="D919" s="90"/>
      <c r="E919" s="101"/>
      <c r="F919" s="102"/>
      <c r="G919" s="166"/>
      <c r="H919" s="326">
        <f t="shared" si="59"/>
        <v>0</v>
      </c>
      <c r="I919" s="94"/>
      <c r="J919" s="95">
        <f t="shared" si="60"/>
        <v>0</v>
      </c>
      <c r="K919" s="96"/>
      <c r="L919" s="95"/>
      <c r="M919" s="134"/>
    </row>
    <row r="920" spans="2:13" s="18" customFormat="1" ht="20.100000000000001" customHeight="1" x14ac:dyDescent="0.2">
      <c r="B920" s="88"/>
      <c r="C920" s="89"/>
      <c r="D920" s="90"/>
      <c r="E920" s="101"/>
      <c r="F920" s="100" t="s">
        <v>383</v>
      </c>
      <c r="G920" s="112"/>
      <c r="H920" s="326">
        <f t="shared" si="59"/>
        <v>0</v>
      </c>
      <c r="I920" s="94"/>
      <c r="J920" s="95">
        <f t="shared" si="60"/>
        <v>0</v>
      </c>
      <c r="K920" s="96"/>
      <c r="L920" s="95"/>
      <c r="M920" s="134"/>
    </row>
    <row r="921" spans="2:13" s="18" customFormat="1" ht="33.75" customHeight="1" x14ac:dyDescent="0.2">
      <c r="B921" s="88">
        <v>444</v>
      </c>
      <c r="C921" s="89"/>
      <c r="D921" s="90"/>
      <c r="E921" s="101">
        <v>14</v>
      </c>
      <c r="F921" s="102" t="s">
        <v>384</v>
      </c>
      <c r="G921" s="166"/>
      <c r="H921" s="326">
        <f t="shared" si="59"/>
        <v>0</v>
      </c>
      <c r="I921" s="94"/>
      <c r="J921" s="95">
        <f t="shared" si="60"/>
        <v>0</v>
      </c>
      <c r="K921" s="96"/>
      <c r="L921" s="95"/>
      <c r="M921" s="134"/>
    </row>
    <row r="922" spans="2:13" s="18" customFormat="1" ht="16.5" customHeight="1" x14ac:dyDescent="0.2">
      <c r="B922" s="88"/>
      <c r="C922" s="89"/>
      <c r="D922" s="90"/>
      <c r="E922" s="101"/>
      <c r="F922" s="102"/>
      <c r="G922" s="166"/>
      <c r="H922" s="326">
        <f t="shared" si="59"/>
        <v>0</v>
      </c>
      <c r="I922" s="94"/>
      <c r="J922" s="95">
        <f t="shared" si="60"/>
        <v>0</v>
      </c>
      <c r="K922" s="96"/>
      <c r="L922" s="95"/>
      <c r="M922" s="134"/>
    </row>
    <row r="923" spans="2:13" s="18" customFormat="1" ht="20.100000000000001" customHeight="1" x14ac:dyDescent="0.2">
      <c r="B923" s="88"/>
      <c r="C923" s="89"/>
      <c r="D923" s="90"/>
      <c r="E923" s="101"/>
      <c r="F923" s="100" t="s">
        <v>385</v>
      </c>
      <c r="G923" s="112"/>
      <c r="H923" s="95"/>
      <c r="I923" s="94"/>
      <c r="J923" s="95">
        <f t="shared" si="60"/>
        <v>0</v>
      </c>
      <c r="K923" s="96"/>
      <c r="L923" s="95"/>
      <c r="M923" s="134"/>
    </row>
    <row r="924" spans="2:13" s="18" customFormat="1" ht="26.25" customHeight="1" x14ac:dyDescent="0.2">
      <c r="B924" s="88">
        <v>445</v>
      </c>
      <c r="C924" s="89"/>
      <c r="D924" s="90"/>
      <c r="E924" s="101">
        <v>15</v>
      </c>
      <c r="F924" s="102" t="s">
        <v>386</v>
      </c>
      <c r="G924" s="166"/>
      <c r="H924" s="326"/>
      <c r="I924" s="94"/>
      <c r="J924" s="95">
        <f t="shared" si="60"/>
        <v>0</v>
      </c>
      <c r="K924" s="96"/>
      <c r="L924" s="95"/>
      <c r="M924" s="134"/>
    </row>
    <row r="925" spans="2:13" s="18" customFormat="1" ht="18.75" customHeight="1" x14ac:dyDescent="0.2">
      <c r="B925" s="88"/>
      <c r="C925" s="89"/>
      <c r="D925" s="90"/>
      <c r="E925" s="101">
        <v>16</v>
      </c>
      <c r="F925" s="327" t="s">
        <v>387</v>
      </c>
      <c r="G925" s="328"/>
      <c r="H925" s="95"/>
      <c r="I925" s="94"/>
      <c r="J925" s="95"/>
      <c r="K925" s="96">
        <v>25799.25</v>
      </c>
      <c r="L925" s="95"/>
      <c r="M925" s="134"/>
    </row>
    <row r="926" spans="2:13" s="18" customFormat="1" ht="20.100000000000001" customHeight="1" x14ac:dyDescent="0.2">
      <c r="B926" s="88"/>
      <c r="C926" s="89"/>
      <c r="D926" s="90"/>
      <c r="E926" s="101"/>
      <c r="F926" s="33" t="s">
        <v>85</v>
      </c>
      <c r="G926" s="112"/>
      <c r="H926" s="95"/>
      <c r="I926" s="94"/>
      <c r="J926" s="95"/>
      <c r="K926" s="96"/>
      <c r="L926" s="95"/>
      <c r="M926" s="134"/>
    </row>
    <row r="927" spans="2:13" s="18" customFormat="1" ht="20.100000000000001" customHeight="1" x14ac:dyDescent="0.2">
      <c r="B927" s="88"/>
      <c r="C927" s="89"/>
      <c r="D927" s="90"/>
      <c r="E927" s="90">
        <v>20</v>
      </c>
      <c r="F927" s="49" t="s">
        <v>86</v>
      </c>
      <c r="G927" s="112"/>
      <c r="H927" s="95"/>
      <c r="I927" s="94"/>
      <c r="J927" s="95"/>
      <c r="K927" s="96"/>
      <c r="L927" s="95"/>
      <c r="M927" s="134"/>
    </row>
    <row r="928" spans="2:13" s="18" customFormat="1" ht="15" customHeight="1" x14ac:dyDescent="0.2">
      <c r="B928" s="88"/>
      <c r="C928" s="89"/>
      <c r="D928" s="90"/>
      <c r="E928" s="90"/>
      <c r="F928" s="49"/>
      <c r="G928" s="112"/>
      <c r="H928" s="95"/>
      <c r="I928" s="94"/>
      <c r="J928" s="95"/>
      <c r="K928" s="96"/>
      <c r="L928" s="95"/>
      <c r="M928" s="134"/>
    </row>
    <row r="929" spans="2:13" s="18" customFormat="1" ht="20.100000000000001" customHeight="1" x14ac:dyDescent="0.2">
      <c r="B929" s="88"/>
      <c r="C929" s="89"/>
      <c r="D929" s="90"/>
      <c r="E929" s="90"/>
      <c r="F929" s="100" t="s">
        <v>388</v>
      </c>
      <c r="G929" s="112"/>
      <c r="H929" s="95"/>
      <c r="I929" s="94"/>
      <c r="J929" s="95"/>
      <c r="K929" s="96"/>
      <c r="L929" s="95"/>
      <c r="M929" s="134"/>
    </row>
    <row r="930" spans="2:13" s="18" customFormat="1" ht="20.100000000000001" customHeight="1" x14ac:dyDescent="0.2">
      <c r="B930" s="88">
        <v>5241</v>
      </c>
      <c r="C930" s="89"/>
      <c r="D930" s="90"/>
      <c r="E930" s="101">
        <v>21</v>
      </c>
      <c r="F930" s="102" t="s">
        <v>389</v>
      </c>
      <c r="G930" s="166"/>
      <c r="H930" s="326"/>
      <c r="I930" s="94"/>
      <c r="J930" s="95"/>
      <c r="K930" s="96"/>
      <c r="L930" s="95"/>
      <c r="M930" s="134"/>
    </row>
    <row r="931" spans="2:13" s="18" customFormat="1" ht="20.100000000000001" customHeight="1" thickBot="1" x14ac:dyDescent="0.25">
      <c r="B931" s="88"/>
      <c r="C931" s="89"/>
      <c r="D931" s="90"/>
      <c r="E931" s="257"/>
      <c r="F931" s="251"/>
      <c r="G931" s="166"/>
      <c r="H931" s="329"/>
      <c r="I931" s="94"/>
      <c r="J931" s="95"/>
      <c r="K931" s="96"/>
      <c r="L931" s="95"/>
      <c r="M931" s="134"/>
    </row>
    <row r="932" spans="2:13" s="18" customFormat="1" ht="20.100000000000001" customHeight="1" x14ac:dyDescent="0.2">
      <c r="B932" s="88"/>
      <c r="C932" s="89"/>
      <c r="D932" s="89"/>
      <c r="E932" s="114"/>
      <c r="F932" s="115" t="s">
        <v>390</v>
      </c>
      <c r="G932" s="138">
        <f t="shared" ref="G932:L932" si="61">G897+G900+G911+G915+G918+G921+G924+G930+G925</f>
        <v>52700500</v>
      </c>
      <c r="H932" s="138">
        <f t="shared" si="61"/>
        <v>0</v>
      </c>
      <c r="I932" s="138">
        <f t="shared" si="61"/>
        <v>82170735.680000007</v>
      </c>
      <c r="J932" s="138">
        <f t="shared" si="61"/>
        <v>0</v>
      </c>
      <c r="K932" s="138">
        <f t="shared" si="61"/>
        <v>52795975.620000005</v>
      </c>
      <c r="L932" s="138">
        <f t="shared" si="61"/>
        <v>0</v>
      </c>
      <c r="M932" s="134"/>
    </row>
    <row r="933" spans="2:13" s="18" customFormat="1" ht="33" customHeight="1" thickBot="1" x14ac:dyDescent="0.25">
      <c r="B933" s="118"/>
      <c r="C933" s="119"/>
      <c r="D933" s="119"/>
      <c r="E933" s="120"/>
      <c r="F933" s="121" t="s">
        <v>78</v>
      </c>
      <c r="G933" s="139"/>
      <c r="H933" s="140"/>
      <c r="I933" s="178"/>
      <c r="J933" s="125"/>
      <c r="K933" s="126"/>
      <c r="L933" s="125"/>
      <c r="M933" s="141"/>
    </row>
    <row r="934" spans="2:13" ht="15" customHeight="1" x14ac:dyDescent="0.15">
      <c r="B934" s="1">
        <v>18</v>
      </c>
      <c r="C934" s="2"/>
      <c r="D934" s="2"/>
      <c r="E934" s="2"/>
      <c r="F934" s="3"/>
      <c r="G934" s="4"/>
      <c r="H934" s="5"/>
      <c r="I934" s="6"/>
      <c r="J934" s="5"/>
      <c r="K934" s="7"/>
      <c r="L934" s="5"/>
      <c r="M934" s="8">
        <f>B934</f>
        <v>18</v>
      </c>
    </row>
    <row r="935" spans="2:13" s="11" customFormat="1" ht="15" customHeight="1" x14ac:dyDescent="0.2">
      <c r="B935" s="10" t="s">
        <v>0</v>
      </c>
      <c r="C935" s="10"/>
      <c r="D935" s="10"/>
      <c r="E935" s="10"/>
      <c r="F935" s="10"/>
      <c r="G935" s="10"/>
      <c r="H935" s="10" t="s">
        <v>1</v>
      </c>
      <c r="I935" s="10"/>
      <c r="J935" s="10"/>
      <c r="K935" s="10"/>
      <c r="L935" s="10"/>
      <c r="M935" s="10"/>
    </row>
    <row r="936" spans="2:13" s="18" customFormat="1" ht="15" customHeight="1" thickBot="1" x14ac:dyDescent="0.25">
      <c r="B936" s="8"/>
      <c r="C936" s="12"/>
      <c r="D936" s="12"/>
      <c r="E936" s="12"/>
      <c r="F936" s="13"/>
      <c r="G936" s="14"/>
      <c r="H936" s="15"/>
      <c r="I936" s="16"/>
      <c r="J936" s="15"/>
      <c r="K936" s="17"/>
      <c r="L936" s="15"/>
      <c r="M936" s="12"/>
    </row>
    <row r="937" spans="2:13" s="18" customFormat="1" ht="15" customHeight="1" x14ac:dyDescent="0.2">
      <c r="B937" s="19" t="s">
        <v>2</v>
      </c>
      <c r="C937" s="20"/>
      <c r="D937" s="20"/>
      <c r="E937" s="20"/>
      <c r="F937" s="21"/>
      <c r="G937" s="22" t="s">
        <v>3</v>
      </c>
      <c r="H937" s="23" t="s">
        <v>4</v>
      </c>
      <c r="I937" s="24" t="s">
        <v>5</v>
      </c>
      <c r="J937" s="25" t="s">
        <v>6</v>
      </c>
      <c r="K937" s="26" t="s">
        <v>7</v>
      </c>
      <c r="L937" s="27" t="s">
        <v>8</v>
      </c>
      <c r="M937" s="28"/>
    </row>
    <row r="938" spans="2:13" s="12" customFormat="1" ht="15" customHeight="1" x14ac:dyDescent="0.2">
      <c r="B938" s="29" t="s">
        <v>9</v>
      </c>
      <c r="C938" s="30" t="s">
        <v>10</v>
      </c>
      <c r="D938" s="31"/>
      <c r="E938" s="32"/>
      <c r="F938" s="33" t="s">
        <v>11</v>
      </c>
      <c r="G938" s="34" t="s">
        <v>12</v>
      </c>
      <c r="H938" s="35" t="s">
        <v>13</v>
      </c>
      <c r="I938" s="36" t="s">
        <v>14</v>
      </c>
      <c r="J938" s="37" t="s">
        <v>7</v>
      </c>
      <c r="K938" s="38" t="s">
        <v>15</v>
      </c>
      <c r="L938" s="39" t="s">
        <v>16</v>
      </c>
      <c r="M938" s="40" t="s">
        <v>17</v>
      </c>
    </row>
    <row r="939" spans="2:13" s="12" customFormat="1" ht="15" customHeight="1" x14ac:dyDescent="0.2">
      <c r="B939" s="41" t="s">
        <v>18</v>
      </c>
      <c r="C939" s="42" t="s">
        <v>19</v>
      </c>
      <c r="D939" s="43"/>
      <c r="E939" s="44"/>
      <c r="F939" s="33"/>
      <c r="G939" s="34" t="s">
        <v>20</v>
      </c>
      <c r="H939" s="35" t="s">
        <v>21</v>
      </c>
      <c r="I939" s="36" t="s">
        <v>22</v>
      </c>
      <c r="J939" s="37" t="s">
        <v>23</v>
      </c>
      <c r="K939" s="38" t="s">
        <v>24</v>
      </c>
      <c r="L939" s="39" t="s">
        <v>25</v>
      </c>
      <c r="M939" s="45" t="s">
        <v>26</v>
      </c>
    </row>
    <row r="940" spans="2:13" s="18" customFormat="1" ht="15" customHeight="1" x14ac:dyDescent="0.2">
      <c r="B940" s="46"/>
      <c r="C940" s="47" t="s">
        <v>27</v>
      </c>
      <c r="D940" s="47" t="s">
        <v>28</v>
      </c>
      <c r="E940" s="48" t="s">
        <v>29</v>
      </c>
      <c r="F940" s="49" t="s">
        <v>30</v>
      </c>
      <c r="G940" s="34" t="s">
        <v>31</v>
      </c>
      <c r="H940" s="35" t="s">
        <v>32</v>
      </c>
      <c r="I940" s="36" t="s">
        <v>33</v>
      </c>
      <c r="J940" s="37" t="s">
        <v>34</v>
      </c>
      <c r="K940" s="38" t="s">
        <v>35</v>
      </c>
      <c r="L940" s="39" t="s">
        <v>36</v>
      </c>
      <c r="M940" s="45"/>
    </row>
    <row r="941" spans="2:13" s="18" customFormat="1" ht="15" customHeight="1" x14ac:dyDescent="0.2">
      <c r="B941" s="46"/>
      <c r="C941" s="50" t="s">
        <v>37</v>
      </c>
      <c r="D941" s="50" t="s">
        <v>38</v>
      </c>
      <c r="E941" s="51" t="s">
        <v>39</v>
      </c>
      <c r="F941" s="49"/>
      <c r="G941" s="34"/>
      <c r="H941" s="52" t="s">
        <v>40</v>
      </c>
      <c r="I941" s="36" t="s">
        <v>41</v>
      </c>
      <c r="J941" s="37" t="s">
        <v>42</v>
      </c>
      <c r="K941" s="38" t="s">
        <v>43</v>
      </c>
      <c r="L941" s="39"/>
      <c r="M941" s="45"/>
    </row>
    <row r="942" spans="2:13" s="18" customFormat="1" ht="15" customHeight="1" x14ac:dyDescent="0.2">
      <c r="B942" s="46"/>
      <c r="C942" s="50"/>
      <c r="D942" s="50"/>
      <c r="E942" s="13"/>
      <c r="F942" s="53"/>
      <c r="G942" s="34"/>
      <c r="H942" s="52" t="s">
        <v>44</v>
      </c>
      <c r="I942" s="36" t="s">
        <v>45</v>
      </c>
      <c r="J942" s="37" t="s">
        <v>46</v>
      </c>
      <c r="K942" s="38"/>
      <c r="L942" s="39"/>
      <c r="M942" s="45"/>
    </row>
    <row r="943" spans="2:13" s="18" customFormat="1" ht="15" customHeight="1" x14ac:dyDescent="0.2">
      <c r="B943" s="54"/>
      <c r="C943" s="55"/>
      <c r="D943" s="55"/>
      <c r="E943" s="56"/>
      <c r="F943" s="53"/>
      <c r="G943" s="34"/>
      <c r="H943" s="52" t="s">
        <v>47</v>
      </c>
      <c r="I943" s="36" t="s">
        <v>48</v>
      </c>
      <c r="J943" s="37"/>
      <c r="K943" s="38"/>
      <c r="L943" s="39"/>
      <c r="M943" s="45"/>
    </row>
    <row r="944" spans="2:13" s="18" customFormat="1" ht="15" customHeight="1" x14ac:dyDescent="0.2">
      <c r="B944" s="54"/>
      <c r="C944" s="55"/>
      <c r="D944" s="55"/>
      <c r="E944" s="56"/>
      <c r="F944" s="53"/>
      <c r="G944" s="34"/>
      <c r="H944" s="52" t="s">
        <v>49</v>
      </c>
      <c r="I944" s="36" t="s">
        <v>50</v>
      </c>
      <c r="J944" s="37"/>
      <c r="K944" s="38"/>
      <c r="L944" s="39"/>
      <c r="M944" s="45"/>
    </row>
    <row r="945" spans="2:13" s="18" customFormat="1" ht="15" customHeight="1" x14ac:dyDescent="0.2">
      <c r="B945" s="54"/>
      <c r="C945" s="55"/>
      <c r="D945" s="55"/>
      <c r="E945" s="56"/>
      <c r="F945" s="53"/>
      <c r="G945" s="34"/>
      <c r="H945" s="52" t="s">
        <v>51</v>
      </c>
      <c r="I945" s="36" t="s">
        <v>52</v>
      </c>
      <c r="J945" s="37"/>
      <c r="K945" s="38"/>
      <c r="L945" s="39"/>
      <c r="M945" s="45"/>
    </row>
    <row r="946" spans="2:13" s="18" customFormat="1" ht="15" customHeight="1" x14ac:dyDescent="0.2">
      <c r="B946" s="54"/>
      <c r="C946" s="55"/>
      <c r="D946" s="55"/>
      <c r="E946" s="56"/>
      <c r="F946" s="53"/>
      <c r="G946" s="34"/>
      <c r="H946" s="52" t="s">
        <v>53</v>
      </c>
      <c r="I946" s="36" t="s">
        <v>54</v>
      </c>
      <c r="J946" s="37"/>
      <c r="K946" s="38"/>
      <c r="L946" s="39"/>
      <c r="M946" s="45"/>
    </row>
    <row r="947" spans="2:13" s="18" customFormat="1" ht="15" customHeight="1" thickBot="1" x14ac:dyDescent="0.25">
      <c r="B947" s="57">
        <v>2</v>
      </c>
      <c r="C947" s="58">
        <v>3</v>
      </c>
      <c r="D947" s="58">
        <v>4</v>
      </c>
      <c r="E947" s="59">
        <v>5</v>
      </c>
      <c r="F947" s="60">
        <v>6</v>
      </c>
      <c r="G947" s="61">
        <v>7</v>
      </c>
      <c r="H947" s="62">
        <v>8</v>
      </c>
      <c r="I947" s="63">
        <v>9</v>
      </c>
      <c r="J947" s="60">
        <v>10</v>
      </c>
      <c r="K947" s="64">
        <v>11</v>
      </c>
      <c r="L947" s="60">
        <v>12</v>
      </c>
      <c r="M947" s="65">
        <v>13</v>
      </c>
    </row>
    <row r="948" spans="2:13" s="18" customFormat="1" ht="15" customHeight="1" thickTop="1" x14ac:dyDescent="0.2">
      <c r="B948" s="66"/>
      <c r="C948" s="67"/>
      <c r="D948" s="67"/>
      <c r="E948" s="68"/>
      <c r="F948" s="69"/>
      <c r="G948" s="180"/>
      <c r="H948" s="181"/>
      <c r="I948" s="72"/>
      <c r="J948" s="182"/>
      <c r="K948" s="183"/>
      <c r="L948" s="182"/>
      <c r="M948" s="184"/>
    </row>
    <row r="949" spans="2:13" s="18" customFormat="1" ht="20.100000000000001" customHeight="1" x14ac:dyDescent="0.2">
      <c r="B949" s="76"/>
      <c r="C949" s="77"/>
      <c r="D949" s="77"/>
      <c r="E949" s="78"/>
      <c r="F949" s="200" t="s">
        <v>391</v>
      </c>
      <c r="G949" s="201">
        <f t="shared" ref="G949:L949" si="62">G932</f>
        <v>52700500</v>
      </c>
      <c r="H949" s="202">
        <f t="shared" si="62"/>
        <v>0</v>
      </c>
      <c r="I949" s="203">
        <f t="shared" si="62"/>
        <v>82170735.680000007</v>
      </c>
      <c r="J949" s="202">
        <f t="shared" si="62"/>
        <v>0</v>
      </c>
      <c r="K949" s="204">
        <f t="shared" si="62"/>
        <v>52795975.620000005</v>
      </c>
      <c r="L949" s="202">
        <f t="shared" si="62"/>
        <v>0</v>
      </c>
      <c r="M949" s="205"/>
    </row>
    <row r="950" spans="2:13" s="18" customFormat="1" ht="20.100000000000001" customHeight="1" x14ac:dyDescent="0.2">
      <c r="B950" s="76"/>
      <c r="C950" s="77"/>
      <c r="D950" s="77"/>
      <c r="E950" s="78"/>
      <c r="F950" s="49"/>
      <c r="G950" s="80"/>
      <c r="H950" s="81"/>
      <c r="I950" s="82"/>
      <c r="J950" s="83"/>
      <c r="K950" s="84"/>
      <c r="L950" s="83"/>
      <c r="M950" s="85"/>
    </row>
    <row r="951" spans="2:13" s="18" customFormat="1" ht="20.100000000000001" customHeight="1" x14ac:dyDescent="0.2">
      <c r="B951" s="88"/>
      <c r="C951" s="89"/>
      <c r="D951" s="90"/>
      <c r="E951" s="101"/>
      <c r="F951" s="100" t="s">
        <v>392</v>
      </c>
      <c r="G951" s="92"/>
      <c r="H951" s="93"/>
      <c r="I951" s="94"/>
      <c r="J951" s="95"/>
      <c r="K951" s="96"/>
      <c r="L951" s="95"/>
      <c r="M951" s="97"/>
    </row>
    <row r="952" spans="2:13" s="18" customFormat="1" ht="20.100000000000001" customHeight="1" x14ac:dyDescent="0.2">
      <c r="B952" s="88">
        <v>5242</v>
      </c>
      <c r="C952" s="89"/>
      <c r="D952" s="90"/>
      <c r="E952" s="101">
        <v>22</v>
      </c>
      <c r="F952" s="102" t="s">
        <v>393</v>
      </c>
      <c r="G952" s="103"/>
      <c r="H952" s="104"/>
      <c r="I952" s="94"/>
      <c r="J952" s="95"/>
      <c r="K952" s="96"/>
      <c r="L952" s="95"/>
      <c r="M952" s="97"/>
    </row>
    <row r="953" spans="2:13" s="18" customFormat="1" ht="20.100000000000001" customHeight="1" x14ac:dyDescent="0.2">
      <c r="B953" s="88"/>
      <c r="C953" s="89"/>
      <c r="D953" s="90"/>
      <c r="E953" s="101"/>
      <c r="F953" s="102"/>
      <c r="G953" s="103"/>
      <c r="H953" s="104"/>
      <c r="I953" s="94"/>
      <c r="J953" s="95"/>
      <c r="K953" s="96"/>
      <c r="L953" s="95"/>
      <c r="M953" s="97"/>
    </row>
    <row r="954" spans="2:13" s="18" customFormat="1" ht="20.100000000000001" customHeight="1" x14ac:dyDescent="0.2">
      <c r="B954" s="88"/>
      <c r="C954" s="89"/>
      <c r="D954" s="90"/>
      <c r="E954" s="101"/>
      <c r="F954" s="100" t="s">
        <v>394</v>
      </c>
      <c r="G954" s="92"/>
      <c r="H954" s="93"/>
      <c r="I954" s="94"/>
      <c r="J954" s="95"/>
      <c r="K954" s="96"/>
      <c r="L954" s="95"/>
      <c r="M954" s="97"/>
    </row>
    <row r="955" spans="2:13" s="18" customFormat="1" ht="20.100000000000001" customHeight="1" x14ac:dyDescent="0.2">
      <c r="B955" s="88">
        <v>5243</v>
      </c>
      <c r="C955" s="89"/>
      <c r="D955" s="90"/>
      <c r="E955" s="101">
        <v>23</v>
      </c>
      <c r="F955" s="102" t="s">
        <v>395</v>
      </c>
      <c r="G955" s="103"/>
      <c r="H955" s="104"/>
      <c r="I955" s="94"/>
      <c r="J955" s="95"/>
      <c r="K955" s="96"/>
      <c r="L955" s="95"/>
      <c r="M955" s="97"/>
    </row>
    <row r="956" spans="2:13" s="18" customFormat="1" ht="20.100000000000001" customHeight="1" x14ac:dyDescent="0.2">
      <c r="B956" s="88"/>
      <c r="C956" s="89"/>
      <c r="D956" s="90"/>
      <c r="E956" s="101"/>
      <c r="F956" s="102"/>
      <c r="G956" s="103"/>
      <c r="H956" s="104"/>
      <c r="I956" s="94"/>
      <c r="J956" s="95"/>
      <c r="K956" s="96"/>
      <c r="L956" s="95"/>
      <c r="M956" s="97"/>
    </row>
    <row r="957" spans="2:13" s="18" customFormat="1" ht="20.100000000000001" customHeight="1" x14ac:dyDescent="0.2">
      <c r="B957" s="88"/>
      <c r="C957" s="89"/>
      <c r="D957" s="90"/>
      <c r="E957" s="101"/>
      <c r="F957" s="100" t="s">
        <v>396</v>
      </c>
      <c r="G957" s="92"/>
      <c r="H957" s="93"/>
      <c r="I957" s="94"/>
      <c r="J957" s="95"/>
      <c r="K957" s="96"/>
      <c r="L957" s="95"/>
      <c r="M957" s="97"/>
    </row>
    <row r="958" spans="2:13" s="18" customFormat="1" ht="28.5" customHeight="1" x14ac:dyDescent="0.2">
      <c r="B958" s="88">
        <v>5244</v>
      </c>
      <c r="C958" s="89"/>
      <c r="D958" s="90"/>
      <c r="E958" s="101">
        <v>24</v>
      </c>
      <c r="F958" s="102" t="s">
        <v>397</v>
      </c>
      <c r="G958" s="103"/>
      <c r="H958" s="104"/>
      <c r="I958" s="94"/>
      <c r="J958" s="95"/>
      <c r="K958" s="96"/>
      <c r="L958" s="95"/>
      <c r="M958" s="97"/>
    </row>
    <row r="959" spans="2:13" s="18" customFormat="1" ht="20.100000000000001" customHeight="1" x14ac:dyDescent="0.2">
      <c r="B959" s="88"/>
      <c r="C959" s="89"/>
      <c r="D959" s="90"/>
      <c r="E959" s="101"/>
      <c r="F959" s="102"/>
      <c r="G959" s="92"/>
      <c r="H959" s="93"/>
      <c r="I959" s="94"/>
      <c r="J959" s="95"/>
      <c r="K959" s="96"/>
      <c r="L959" s="95"/>
      <c r="M959" s="97"/>
    </row>
    <row r="960" spans="2:13" s="18" customFormat="1" ht="19.5" customHeight="1" x14ac:dyDescent="0.2">
      <c r="B960" s="88"/>
      <c r="C960" s="89"/>
      <c r="D960" s="90"/>
      <c r="E960" s="101"/>
      <c r="F960" s="33" t="s">
        <v>398</v>
      </c>
      <c r="G960" s="92"/>
      <c r="H960" s="93"/>
      <c r="I960" s="94"/>
      <c r="J960" s="95"/>
      <c r="K960" s="96"/>
      <c r="L960" s="95"/>
      <c r="M960" s="97"/>
    </row>
    <row r="961" spans="1:13" s="18" customFormat="1" ht="20.100000000000001" customHeight="1" x14ac:dyDescent="0.2">
      <c r="B961" s="88"/>
      <c r="C961" s="89"/>
      <c r="D961" s="90"/>
      <c r="E961" s="90">
        <v>30</v>
      </c>
      <c r="F961" s="49" t="s">
        <v>399</v>
      </c>
      <c r="G961" s="92"/>
      <c r="H961" s="93"/>
      <c r="I961" s="94"/>
      <c r="J961" s="95"/>
      <c r="K961" s="96"/>
      <c r="L961" s="95"/>
      <c r="M961" s="97"/>
    </row>
    <row r="962" spans="1:13" s="18" customFormat="1" ht="20.100000000000001" customHeight="1" x14ac:dyDescent="0.2">
      <c r="B962" s="88"/>
      <c r="C962" s="89"/>
      <c r="D962" s="90"/>
      <c r="E962" s="90"/>
      <c r="F962" s="105"/>
      <c r="G962" s="92"/>
      <c r="H962" s="93"/>
      <c r="I962" s="94"/>
      <c r="J962" s="95"/>
      <c r="K962" s="96"/>
      <c r="L962" s="95"/>
      <c r="M962" s="97"/>
    </row>
    <row r="963" spans="1:13" s="18" customFormat="1" ht="20.100000000000001" customHeight="1" x14ac:dyDescent="0.2">
      <c r="B963" s="88"/>
      <c r="C963" s="89"/>
      <c r="D963" s="90"/>
      <c r="E963" s="90"/>
      <c r="F963" s="100" t="s">
        <v>400</v>
      </c>
      <c r="G963" s="92"/>
      <c r="H963" s="93"/>
      <c r="I963" s="94"/>
      <c r="J963" s="95"/>
      <c r="K963" s="96"/>
      <c r="L963" s="95"/>
      <c r="M963" s="97"/>
    </row>
    <row r="964" spans="1:13" s="18" customFormat="1" ht="20.100000000000001" customHeight="1" x14ac:dyDescent="0.2">
      <c r="B964" s="88">
        <v>5141</v>
      </c>
      <c r="C964" s="89"/>
      <c r="D964" s="90"/>
      <c r="E964" s="101">
        <v>31</v>
      </c>
      <c r="F964" s="102" t="s">
        <v>401</v>
      </c>
      <c r="G964" s="103"/>
      <c r="H964" s="104"/>
      <c r="I964" s="94"/>
      <c r="J964" s="95"/>
      <c r="K964" s="96"/>
      <c r="L964" s="95"/>
      <c r="M964" s="97"/>
    </row>
    <row r="965" spans="1:13" s="18" customFormat="1" ht="20.100000000000001" customHeight="1" x14ac:dyDescent="0.2">
      <c r="B965" s="88"/>
      <c r="C965" s="89"/>
      <c r="D965" s="90"/>
      <c r="E965" s="101"/>
      <c r="F965" s="102"/>
      <c r="G965" s="103"/>
      <c r="H965" s="104"/>
      <c r="I965" s="94"/>
      <c r="J965" s="95"/>
      <c r="K965" s="96"/>
      <c r="L965" s="95"/>
      <c r="M965" s="97"/>
    </row>
    <row r="966" spans="1:13" s="18" customFormat="1" ht="20.100000000000001" customHeight="1" x14ac:dyDescent="0.2">
      <c r="B966" s="88"/>
      <c r="C966" s="89"/>
      <c r="D966" s="90"/>
      <c r="E966" s="101"/>
      <c r="F966" s="100" t="s">
        <v>402</v>
      </c>
      <c r="G966" s="92"/>
      <c r="H966" s="93"/>
      <c r="I966" s="94"/>
      <c r="J966" s="95"/>
      <c r="K966" s="96"/>
      <c r="L966" s="95"/>
      <c r="M966" s="97"/>
    </row>
    <row r="967" spans="1:13" s="18" customFormat="1" ht="20.100000000000001" customHeight="1" x14ac:dyDescent="0.2">
      <c r="B967" s="88">
        <v>5142</v>
      </c>
      <c r="C967" s="89"/>
      <c r="D967" s="90"/>
      <c r="E967" s="101">
        <v>32</v>
      </c>
      <c r="F967" s="102" t="s">
        <v>403</v>
      </c>
      <c r="G967" s="103">
        <v>100000</v>
      </c>
      <c r="H967" s="104"/>
      <c r="I967" s="94">
        <v>346330.88</v>
      </c>
      <c r="J967" s="95"/>
      <c r="K967" s="96"/>
      <c r="L967" s="95">
        <v>346330.88</v>
      </c>
      <c r="M967" s="97"/>
    </row>
    <row r="968" spans="1:13" s="18" customFormat="1" ht="20.100000000000001" customHeight="1" x14ac:dyDescent="0.2">
      <c r="B968" s="88"/>
      <c r="C968" s="89"/>
      <c r="D968" s="90"/>
      <c r="E968" s="101"/>
      <c r="F968" s="102"/>
      <c r="G968" s="103"/>
      <c r="H968" s="104">
        <f>J968-I968</f>
        <v>0</v>
      </c>
      <c r="I968" s="94"/>
      <c r="J968" s="95">
        <f>K968+L968</f>
        <v>0</v>
      </c>
      <c r="K968" s="96"/>
      <c r="L968" s="95"/>
      <c r="M968" s="97"/>
    </row>
    <row r="969" spans="1:13" s="18" customFormat="1" ht="20.100000000000001" customHeight="1" x14ac:dyDescent="0.2">
      <c r="B969" s="88"/>
      <c r="C969" s="89"/>
      <c r="D969" s="90"/>
      <c r="E969" s="101"/>
      <c r="F969" s="100" t="s">
        <v>404</v>
      </c>
      <c r="G969" s="92"/>
      <c r="H969" s="104">
        <f>J969-I969</f>
        <v>0</v>
      </c>
      <c r="I969" s="94"/>
      <c r="J969" s="95">
        <f>K969+L969</f>
        <v>0</v>
      </c>
      <c r="K969" s="96"/>
      <c r="L969" s="95"/>
      <c r="M969" s="97"/>
    </row>
    <row r="970" spans="1:13" s="18" customFormat="1" ht="26.25" customHeight="1" x14ac:dyDescent="0.2">
      <c r="B970" s="88">
        <v>5143</v>
      </c>
      <c r="C970" s="89"/>
      <c r="D970" s="89"/>
      <c r="E970" s="101">
        <v>33</v>
      </c>
      <c r="F970" s="102" t="s">
        <v>405</v>
      </c>
      <c r="G970" s="103">
        <v>150000</v>
      </c>
      <c r="H970" s="104"/>
      <c r="I970" s="94">
        <v>797021.6</v>
      </c>
      <c r="J970" s="95"/>
      <c r="K970" s="96">
        <v>35959.15</v>
      </c>
      <c r="L970" s="95">
        <v>797021.6</v>
      </c>
      <c r="M970" s="97"/>
    </row>
    <row r="971" spans="1:13" s="18" customFormat="1" ht="21" customHeight="1" x14ac:dyDescent="0.2">
      <c r="B971" s="88"/>
      <c r="C971" s="89"/>
      <c r="D971" s="89"/>
      <c r="E971" s="101"/>
      <c r="F971" s="102"/>
      <c r="G971" s="103"/>
      <c r="H971" s="104">
        <f>J971-I971</f>
        <v>0</v>
      </c>
      <c r="I971" s="94"/>
      <c r="J971" s="95">
        <f>K971+L971</f>
        <v>0</v>
      </c>
      <c r="K971" s="96"/>
      <c r="L971" s="95"/>
      <c r="M971" s="97"/>
    </row>
    <row r="972" spans="1:13" s="18" customFormat="1" ht="20.100000000000001" customHeight="1" x14ac:dyDescent="0.2">
      <c r="B972" s="88"/>
      <c r="C972" s="89"/>
      <c r="D972" s="89"/>
      <c r="E972" s="101"/>
      <c r="F972" s="100" t="s">
        <v>406</v>
      </c>
      <c r="G972" s="92"/>
      <c r="H972" s="104">
        <f>J972-I972</f>
        <v>0</v>
      </c>
      <c r="I972" s="94"/>
      <c r="J972" s="95">
        <f>K972+L972</f>
        <v>0</v>
      </c>
      <c r="K972" s="96"/>
      <c r="L972" s="95"/>
      <c r="M972" s="97"/>
    </row>
    <row r="973" spans="1:13" s="18" customFormat="1" ht="20.100000000000001" customHeight="1" x14ac:dyDescent="0.2">
      <c r="B973" s="88">
        <v>5144</v>
      </c>
      <c r="C973" s="89"/>
      <c r="D973" s="89"/>
      <c r="E973" s="101">
        <v>34</v>
      </c>
      <c r="F973" s="102" t="s">
        <v>407</v>
      </c>
      <c r="G973" s="103">
        <v>500000</v>
      </c>
      <c r="H973" s="104"/>
      <c r="I973" s="94"/>
      <c r="J973" s="95"/>
      <c r="K973" s="96">
        <v>447866.45</v>
      </c>
      <c r="L973" s="95"/>
      <c r="M973" s="97"/>
    </row>
    <row r="974" spans="1:13" s="18" customFormat="1" ht="20.100000000000001" customHeight="1" x14ac:dyDescent="0.2">
      <c r="B974" s="88"/>
      <c r="C974" s="89"/>
      <c r="D974" s="89"/>
      <c r="E974" s="101"/>
      <c r="F974" s="105"/>
      <c r="G974" s="92"/>
      <c r="H974" s="93"/>
      <c r="I974" s="94"/>
      <c r="J974" s="95"/>
      <c r="K974" s="96"/>
      <c r="L974" s="95"/>
      <c r="M974" s="97"/>
    </row>
    <row r="975" spans="1:13" s="18" customFormat="1" ht="20.100000000000001" customHeight="1" thickBot="1" x14ac:dyDescent="0.25">
      <c r="B975" s="88"/>
      <c r="C975" s="89"/>
      <c r="D975" s="89"/>
      <c r="E975" s="90"/>
      <c r="F975" s="330" t="s">
        <v>408</v>
      </c>
      <c r="G975" s="331">
        <f t="shared" ref="G975:L975" si="63">G911+G925+G967+G970+G973</f>
        <v>1000000</v>
      </c>
      <c r="H975" s="331">
        <f t="shared" si="63"/>
        <v>0</v>
      </c>
      <c r="I975" s="331">
        <f t="shared" si="63"/>
        <v>1570951.48</v>
      </c>
      <c r="J975" s="331">
        <f t="shared" si="63"/>
        <v>0</v>
      </c>
      <c r="K975" s="331">
        <f t="shared" si="63"/>
        <v>519924.85</v>
      </c>
      <c r="L975" s="331">
        <f t="shared" si="63"/>
        <v>1143352.48</v>
      </c>
      <c r="M975" s="134"/>
    </row>
    <row r="976" spans="1:13" s="18" customFormat="1" ht="20.100000000000001" customHeight="1" thickBot="1" x14ac:dyDescent="0.25">
      <c r="A976" s="332"/>
      <c r="B976" s="333"/>
      <c r="C976" s="334"/>
      <c r="D976" s="334"/>
      <c r="E976" s="335"/>
      <c r="F976" s="190" t="s">
        <v>409</v>
      </c>
      <c r="G976" s="191">
        <f t="shared" ref="G976:L976" si="64">G902+G975</f>
        <v>53450400</v>
      </c>
      <c r="H976" s="191">
        <f t="shared" si="64"/>
        <v>0</v>
      </c>
      <c r="I976" s="191">
        <f t="shared" si="64"/>
        <v>83314088.160000011</v>
      </c>
      <c r="J976" s="191">
        <f t="shared" si="64"/>
        <v>0</v>
      </c>
      <c r="K976" s="191">
        <f t="shared" si="64"/>
        <v>53279801.220000006</v>
      </c>
      <c r="L976" s="192">
        <f t="shared" si="64"/>
        <v>1143352.48</v>
      </c>
      <c r="M976" s="336"/>
    </row>
    <row r="977" spans="2:13" s="18" customFormat="1" ht="17.25" customHeight="1" x14ac:dyDescent="0.2">
      <c r="B977" s="88"/>
      <c r="C977" s="89"/>
      <c r="D977" s="90"/>
      <c r="E977" s="101"/>
      <c r="F977" s="102"/>
      <c r="G977" s="103"/>
      <c r="H977" s="104"/>
      <c r="I977" s="94"/>
      <c r="J977" s="95"/>
      <c r="K977" s="96"/>
      <c r="L977" s="95"/>
      <c r="M977" s="134"/>
    </row>
    <row r="978" spans="2:13" s="18" customFormat="1" ht="23.25" customHeight="1" x14ac:dyDescent="0.2">
      <c r="B978" s="88"/>
      <c r="C978" s="89"/>
      <c r="D978" s="90"/>
      <c r="E978" s="101"/>
      <c r="F978" s="102"/>
      <c r="G978" s="103"/>
      <c r="H978" s="104"/>
      <c r="I978" s="94"/>
      <c r="J978" s="95"/>
      <c r="K978" s="96"/>
      <c r="L978" s="95"/>
      <c r="M978" s="134"/>
    </row>
    <row r="979" spans="2:13" s="18" customFormat="1" ht="23.25" customHeight="1" x14ac:dyDescent="0.2">
      <c r="B979" s="88"/>
      <c r="C979" s="89"/>
      <c r="D979" s="90"/>
      <c r="E979" s="101"/>
      <c r="F979" s="337"/>
      <c r="G979" s="103"/>
      <c r="H979" s="104"/>
      <c r="I979" s="94"/>
      <c r="J979" s="95"/>
      <c r="K979" s="96"/>
      <c r="L979" s="95"/>
      <c r="M979" s="134"/>
    </row>
    <row r="980" spans="2:13" s="18" customFormat="1" ht="23.25" customHeight="1" x14ac:dyDescent="0.2">
      <c r="B980" s="88"/>
      <c r="C980" s="89"/>
      <c r="D980" s="90"/>
      <c r="E980" s="101"/>
      <c r="F980" s="102"/>
      <c r="G980" s="103"/>
      <c r="H980" s="104"/>
      <c r="I980" s="94"/>
      <c r="J980" s="95"/>
      <c r="K980" s="96"/>
      <c r="L980" s="95"/>
      <c r="M980" s="134"/>
    </row>
    <row r="981" spans="2:13" s="18" customFormat="1" ht="23.25" customHeight="1" x14ac:dyDescent="0.2">
      <c r="B981" s="88"/>
      <c r="C981" s="89"/>
      <c r="D981" s="90"/>
      <c r="E981" s="101"/>
      <c r="F981" s="102"/>
      <c r="G981" s="103"/>
      <c r="H981" s="104"/>
      <c r="I981" s="94"/>
      <c r="J981" s="95"/>
      <c r="K981" s="96"/>
      <c r="L981" s="95"/>
      <c r="M981" s="134"/>
    </row>
    <row r="982" spans="2:13" s="18" customFormat="1" ht="24.75" customHeight="1" x14ac:dyDescent="0.2">
      <c r="B982" s="88"/>
      <c r="C982" s="89"/>
      <c r="D982" s="90"/>
      <c r="E982" s="101"/>
      <c r="F982" s="102"/>
      <c r="G982" s="103"/>
      <c r="H982" s="104"/>
      <c r="I982" s="94"/>
      <c r="J982" s="95"/>
      <c r="K982" s="96"/>
      <c r="L982" s="95"/>
      <c r="M982" s="134"/>
    </row>
    <row r="983" spans="2:13" s="18" customFormat="1" ht="24.75" customHeight="1" x14ac:dyDescent="0.2">
      <c r="B983" s="88"/>
      <c r="C983" s="89"/>
      <c r="D983" s="90"/>
      <c r="E983" s="101"/>
      <c r="F983" s="102"/>
      <c r="G983" s="103"/>
      <c r="H983" s="104"/>
      <c r="I983" s="94"/>
      <c r="J983" s="95"/>
      <c r="K983" s="96"/>
      <c r="L983" s="95"/>
      <c r="M983" s="134"/>
    </row>
    <row r="984" spans="2:13" s="18" customFormat="1" ht="12.75" customHeight="1" thickBot="1" x14ac:dyDescent="0.25">
      <c r="B984" s="118"/>
      <c r="C984" s="119"/>
      <c r="D984" s="295"/>
      <c r="E984" s="250"/>
      <c r="F984" s="251"/>
      <c r="G984" s="296"/>
      <c r="H984" s="276"/>
      <c r="I984" s="124"/>
      <c r="J984" s="125"/>
      <c r="K984" s="126"/>
      <c r="L984" s="125"/>
      <c r="M984" s="141"/>
    </row>
    <row r="985" spans="2:13" ht="15" customHeight="1" x14ac:dyDescent="0.15">
      <c r="B985" s="1">
        <v>19</v>
      </c>
      <c r="C985" s="2"/>
      <c r="D985" s="2"/>
      <c r="E985" s="2"/>
      <c r="F985" s="3"/>
      <c r="G985" s="4"/>
      <c r="H985" s="5"/>
      <c r="I985" s="6"/>
      <c r="J985" s="5"/>
      <c r="K985" s="7"/>
      <c r="L985" s="5"/>
      <c r="M985" s="8">
        <f>B985</f>
        <v>19</v>
      </c>
    </row>
    <row r="986" spans="2:13" s="11" customFormat="1" ht="15" customHeight="1" x14ac:dyDescent="0.2">
      <c r="B986" s="10" t="s">
        <v>0</v>
      </c>
      <c r="C986" s="10"/>
      <c r="D986" s="10"/>
      <c r="E986" s="10"/>
      <c r="F986" s="10"/>
      <c r="G986" s="10"/>
      <c r="H986" s="10" t="s">
        <v>1</v>
      </c>
      <c r="I986" s="10"/>
      <c r="J986" s="10"/>
      <c r="K986" s="10"/>
      <c r="L986" s="10"/>
      <c r="M986" s="10"/>
    </row>
    <row r="987" spans="2:13" s="18" customFormat="1" ht="15" customHeight="1" thickBot="1" x14ac:dyDescent="0.25">
      <c r="B987" s="8"/>
      <c r="C987" s="12"/>
      <c r="D987" s="12"/>
      <c r="E987" s="12"/>
      <c r="F987" s="13"/>
      <c r="G987" s="14"/>
      <c r="H987" s="15"/>
      <c r="I987" s="16"/>
      <c r="J987" s="15"/>
      <c r="K987" s="17"/>
      <c r="L987" s="15"/>
      <c r="M987" s="12"/>
    </row>
    <row r="988" spans="2:13" s="18" customFormat="1" ht="15" customHeight="1" x14ac:dyDescent="0.2">
      <c r="B988" s="19" t="s">
        <v>2</v>
      </c>
      <c r="C988" s="20"/>
      <c r="D988" s="20"/>
      <c r="E988" s="20"/>
      <c r="F988" s="21"/>
      <c r="G988" s="22" t="s">
        <v>3</v>
      </c>
      <c r="H988" s="23" t="s">
        <v>4</v>
      </c>
      <c r="I988" s="24" t="s">
        <v>5</v>
      </c>
      <c r="J988" s="25" t="s">
        <v>6</v>
      </c>
      <c r="K988" s="26" t="s">
        <v>7</v>
      </c>
      <c r="L988" s="27" t="s">
        <v>8</v>
      </c>
      <c r="M988" s="28"/>
    </row>
    <row r="989" spans="2:13" s="12" customFormat="1" ht="15" customHeight="1" x14ac:dyDescent="0.2">
      <c r="B989" s="29" t="s">
        <v>9</v>
      </c>
      <c r="C989" s="30" t="s">
        <v>10</v>
      </c>
      <c r="D989" s="31"/>
      <c r="E989" s="32"/>
      <c r="F989" s="33" t="s">
        <v>11</v>
      </c>
      <c r="G989" s="34" t="s">
        <v>12</v>
      </c>
      <c r="H989" s="35" t="s">
        <v>13</v>
      </c>
      <c r="I989" s="36" t="s">
        <v>14</v>
      </c>
      <c r="J989" s="37" t="s">
        <v>7</v>
      </c>
      <c r="K989" s="38" t="s">
        <v>15</v>
      </c>
      <c r="L989" s="39" t="s">
        <v>16</v>
      </c>
      <c r="M989" s="40" t="s">
        <v>17</v>
      </c>
    </row>
    <row r="990" spans="2:13" s="12" customFormat="1" ht="15" customHeight="1" x14ac:dyDescent="0.2">
      <c r="B990" s="41" t="s">
        <v>18</v>
      </c>
      <c r="C990" s="42" t="s">
        <v>19</v>
      </c>
      <c r="D990" s="43"/>
      <c r="E990" s="44"/>
      <c r="F990" s="33"/>
      <c r="G990" s="34" t="s">
        <v>20</v>
      </c>
      <c r="H990" s="35" t="s">
        <v>21</v>
      </c>
      <c r="I990" s="36" t="s">
        <v>22</v>
      </c>
      <c r="J990" s="37" t="s">
        <v>23</v>
      </c>
      <c r="K990" s="38" t="s">
        <v>24</v>
      </c>
      <c r="L990" s="39" t="s">
        <v>25</v>
      </c>
      <c r="M990" s="45" t="s">
        <v>26</v>
      </c>
    </row>
    <row r="991" spans="2:13" s="18" customFormat="1" ht="15" customHeight="1" x14ac:dyDescent="0.2">
      <c r="B991" s="46"/>
      <c r="C991" s="47" t="s">
        <v>27</v>
      </c>
      <c r="D991" s="47" t="s">
        <v>28</v>
      </c>
      <c r="E991" s="48" t="s">
        <v>29</v>
      </c>
      <c r="F991" s="49" t="s">
        <v>30</v>
      </c>
      <c r="G991" s="34" t="s">
        <v>31</v>
      </c>
      <c r="H991" s="35" t="s">
        <v>32</v>
      </c>
      <c r="I991" s="36" t="s">
        <v>33</v>
      </c>
      <c r="J991" s="37" t="s">
        <v>34</v>
      </c>
      <c r="K991" s="38" t="s">
        <v>35</v>
      </c>
      <c r="L991" s="39" t="s">
        <v>36</v>
      </c>
      <c r="M991" s="45"/>
    </row>
    <row r="992" spans="2:13" s="18" customFormat="1" ht="15" customHeight="1" x14ac:dyDescent="0.2">
      <c r="B992" s="46"/>
      <c r="C992" s="50" t="s">
        <v>37</v>
      </c>
      <c r="D992" s="50" t="s">
        <v>38</v>
      </c>
      <c r="E992" s="51" t="s">
        <v>39</v>
      </c>
      <c r="F992" s="49"/>
      <c r="G992" s="34"/>
      <c r="H992" s="52" t="s">
        <v>40</v>
      </c>
      <c r="I992" s="36" t="s">
        <v>41</v>
      </c>
      <c r="J992" s="37" t="s">
        <v>42</v>
      </c>
      <c r="K992" s="38" t="s">
        <v>43</v>
      </c>
      <c r="L992" s="39"/>
      <c r="M992" s="45"/>
    </row>
    <row r="993" spans="2:13" s="18" customFormat="1" ht="15" customHeight="1" x14ac:dyDescent="0.2">
      <c r="B993" s="46"/>
      <c r="C993" s="50"/>
      <c r="D993" s="50"/>
      <c r="E993" s="13"/>
      <c r="F993" s="53"/>
      <c r="G993" s="34"/>
      <c r="H993" s="52" t="s">
        <v>44</v>
      </c>
      <c r="I993" s="36" t="s">
        <v>45</v>
      </c>
      <c r="J993" s="37" t="s">
        <v>46</v>
      </c>
      <c r="K993" s="38"/>
      <c r="L993" s="39"/>
      <c r="M993" s="45"/>
    </row>
    <row r="994" spans="2:13" s="18" customFormat="1" ht="15" customHeight="1" x14ac:dyDescent="0.2">
      <c r="B994" s="54"/>
      <c r="C994" s="55"/>
      <c r="D994" s="55"/>
      <c r="E994" s="56"/>
      <c r="F994" s="53"/>
      <c r="G994" s="34"/>
      <c r="H994" s="52" t="s">
        <v>47</v>
      </c>
      <c r="I994" s="36" t="s">
        <v>48</v>
      </c>
      <c r="J994" s="37"/>
      <c r="K994" s="38"/>
      <c r="L994" s="39"/>
      <c r="M994" s="45"/>
    </row>
    <row r="995" spans="2:13" s="18" customFormat="1" ht="15" customHeight="1" x14ac:dyDescent="0.2">
      <c r="B995" s="54"/>
      <c r="C995" s="55"/>
      <c r="D995" s="55"/>
      <c r="E995" s="56"/>
      <c r="F995" s="53"/>
      <c r="G995" s="34"/>
      <c r="H995" s="52" t="s">
        <v>49</v>
      </c>
      <c r="I995" s="36" t="s">
        <v>50</v>
      </c>
      <c r="J995" s="37"/>
      <c r="K995" s="38"/>
      <c r="L995" s="39"/>
      <c r="M995" s="45"/>
    </row>
    <row r="996" spans="2:13" s="18" customFormat="1" ht="15" customHeight="1" x14ac:dyDescent="0.2">
      <c r="B996" s="54"/>
      <c r="C996" s="55"/>
      <c r="D996" s="55"/>
      <c r="E996" s="56"/>
      <c r="F996" s="53"/>
      <c r="G996" s="34"/>
      <c r="H996" s="52" t="s">
        <v>51</v>
      </c>
      <c r="I996" s="36" t="s">
        <v>52</v>
      </c>
      <c r="J996" s="37"/>
      <c r="K996" s="38"/>
      <c r="L996" s="39"/>
      <c r="M996" s="45"/>
    </row>
    <row r="997" spans="2:13" s="18" customFormat="1" ht="15" customHeight="1" x14ac:dyDescent="0.2">
      <c r="B997" s="54"/>
      <c r="C997" s="55"/>
      <c r="D997" s="55"/>
      <c r="E997" s="56"/>
      <c r="F997" s="53"/>
      <c r="G997" s="34"/>
      <c r="H997" s="52" t="s">
        <v>53</v>
      </c>
      <c r="I997" s="36" t="s">
        <v>54</v>
      </c>
      <c r="J997" s="37"/>
      <c r="K997" s="38"/>
      <c r="L997" s="39"/>
      <c r="M997" s="45"/>
    </row>
    <row r="998" spans="2:13" s="18" customFormat="1" ht="15" customHeight="1" thickBot="1" x14ac:dyDescent="0.25">
      <c r="B998" s="57">
        <v>2</v>
      </c>
      <c r="C998" s="58">
        <v>3</v>
      </c>
      <c r="D998" s="58">
        <v>4</v>
      </c>
      <c r="E998" s="59">
        <v>5</v>
      </c>
      <c r="F998" s="60">
        <v>6</v>
      </c>
      <c r="G998" s="61">
        <v>7</v>
      </c>
      <c r="H998" s="62">
        <v>8</v>
      </c>
      <c r="I998" s="63">
        <v>9</v>
      </c>
      <c r="J998" s="60">
        <v>10</v>
      </c>
      <c r="K998" s="64">
        <v>11</v>
      </c>
      <c r="L998" s="60">
        <v>12</v>
      </c>
      <c r="M998" s="65">
        <v>13</v>
      </c>
    </row>
    <row r="999" spans="2:13" s="18" customFormat="1" ht="15" customHeight="1" thickTop="1" x14ac:dyDescent="0.2">
      <c r="B999" s="338"/>
      <c r="C999" s="77"/>
      <c r="D999" s="77"/>
      <c r="E999" s="68"/>
      <c r="F999" s="339"/>
      <c r="G999" s="340"/>
      <c r="H999" s="341"/>
      <c r="I999" s="342"/>
      <c r="J999" s="50"/>
      <c r="K999" s="343"/>
      <c r="L999" s="339"/>
      <c r="M999" s="40"/>
    </row>
    <row r="1000" spans="2:13" s="18" customFormat="1" ht="20.100000000000001" customHeight="1" x14ac:dyDescent="0.2">
      <c r="B1000" s="76"/>
      <c r="C1000" s="77"/>
      <c r="D1000" s="77"/>
      <c r="E1000" s="78"/>
      <c r="F1000" s="87" t="s">
        <v>410</v>
      </c>
      <c r="G1000" s="80"/>
      <c r="H1000" s="81"/>
      <c r="I1000" s="82"/>
      <c r="J1000" s="83"/>
      <c r="K1000" s="84"/>
      <c r="L1000" s="83"/>
      <c r="M1000" s="85"/>
    </row>
    <row r="1001" spans="2:13" s="18" customFormat="1" ht="20.100000000000001" customHeight="1" x14ac:dyDescent="0.2">
      <c r="B1001" s="88"/>
      <c r="C1001" s="89">
        <v>50</v>
      </c>
      <c r="D1001" s="89"/>
      <c r="E1001" s="90"/>
      <c r="F1001" s="91" t="s">
        <v>411</v>
      </c>
      <c r="G1001" s="92"/>
      <c r="H1001" s="93"/>
      <c r="I1001" s="94"/>
      <c r="J1001" s="95"/>
      <c r="K1001" s="96"/>
      <c r="L1001" s="95"/>
      <c r="M1001" s="97"/>
    </row>
    <row r="1002" spans="2:13" s="18" customFormat="1" ht="20.100000000000001" customHeight="1" x14ac:dyDescent="0.2">
      <c r="B1002" s="88"/>
      <c r="C1002" s="89"/>
      <c r="D1002" s="89"/>
      <c r="E1002" s="90"/>
      <c r="F1002" s="53"/>
      <c r="G1002" s="92"/>
      <c r="H1002" s="93"/>
      <c r="I1002" s="94"/>
      <c r="J1002" s="95"/>
      <c r="K1002" s="96"/>
      <c r="L1002" s="95"/>
      <c r="M1002" s="97"/>
    </row>
    <row r="1003" spans="2:13" s="18" customFormat="1" ht="20.100000000000001" customHeight="1" x14ac:dyDescent="0.2">
      <c r="B1003" s="88"/>
      <c r="C1003" s="89"/>
      <c r="D1003" s="89"/>
      <c r="E1003" s="90"/>
      <c r="F1003" s="98" t="s">
        <v>412</v>
      </c>
      <c r="G1003" s="92"/>
      <c r="H1003" s="93"/>
      <c r="I1003" s="94"/>
      <c r="J1003" s="95"/>
      <c r="K1003" s="96"/>
      <c r="L1003" s="95"/>
      <c r="M1003" s="97"/>
    </row>
    <row r="1004" spans="2:13" s="18" customFormat="1" ht="20.100000000000001" customHeight="1" x14ac:dyDescent="0.2">
      <c r="B1004" s="88"/>
      <c r="C1004" s="89"/>
      <c r="D1004" s="89">
        <v>10</v>
      </c>
      <c r="E1004" s="90"/>
      <c r="F1004" s="99" t="s">
        <v>413</v>
      </c>
      <c r="G1004" s="92"/>
      <c r="H1004" s="93"/>
      <c r="I1004" s="94"/>
      <c r="J1004" s="95"/>
      <c r="K1004" s="96"/>
      <c r="L1004" s="95"/>
      <c r="M1004" s="97"/>
    </row>
    <row r="1005" spans="2:13" s="18" customFormat="1" ht="20.100000000000001" customHeight="1" x14ac:dyDescent="0.2">
      <c r="B1005" s="88"/>
      <c r="C1005" s="89"/>
      <c r="D1005" s="89"/>
      <c r="E1005" s="90"/>
      <c r="F1005" s="99"/>
      <c r="G1005" s="92"/>
      <c r="H1005" s="93"/>
      <c r="I1005" s="94"/>
      <c r="J1005" s="95"/>
      <c r="K1005" s="96"/>
      <c r="L1005" s="95"/>
      <c r="M1005" s="97"/>
    </row>
    <row r="1006" spans="2:13" s="18" customFormat="1" ht="20.100000000000001" customHeight="1" x14ac:dyDescent="0.2">
      <c r="B1006" s="88"/>
      <c r="C1006" s="89"/>
      <c r="D1006" s="89"/>
      <c r="E1006" s="90"/>
      <c r="F1006" s="33" t="s">
        <v>414</v>
      </c>
      <c r="G1006" s="92"/>
      <c r="H1006" s="93"/>
      <c r="I1006" s="94"/>
      <c r="J1006" s="95"/>
      <c r="K1006" s="96"/>
      <c r="L1006" s="95"/>
      <c r="M1006" s="97"/>
    </row>
    <row r="1007" spans="2:13" s="18" customFormat="1" ht="20.100000000000001" customHeight="1" x14ac:dyDescent="0.2">
      <c r="B1007" s="88">
        <v>5911</v>
      </c>
      <c r="C1007" s="89"/>
      <c r="D1007" s="89"/>
      <c r="E1007" s="90">
        <v>10</v>
      </c>
      <c r="F1007" s="49" t="s">
        <v>415</v>
      </c>
      <c r="G1007" s="103">
        <v>4000000</v>
      </c>
      <c r="H1007" s="104"/>
      <c r="I1007" s="94"/>
      <c r="J1007" s="156"/>
      <c r="K1007" s="96">
        <v>4553653.34</v>
      </c>
      <c r="L1007" s="95"/>
      <c r="M1007" s="97"/>
    </row>
    <row r="1008" spans="2:13" s="18" customFormat="1" ht="20.100000000000001" customHeight="1" x14ac:dyDescent="0.2">
      <c r="B1008" s="88"/>
      <c r="C1008" s="89"/>
      <c r="D1008" s="89"/>
      <c r="E1008" s="90"/>
      <c r="F1008" s="49"/>
      <c r="G1008" s="103"/>
      <c r="H1008" s="104"/>
      <c r="I1008" s="94"/>
      <c r="J1008" s="95"/>
      <c r="K1008" s="96"/>
      <c r="L1008" s="95"/>
      <c r="M1008" s="97"/>
    </row>
    <row r="1009" spans="2:13" s="18" customFormat="1" ht="20.100000000000001" customHeight="1" x14ac:dyDescent="0.2">
      <c r="B1009" s="88"/>
      <c r="C1009" s="89"/>
      <c r="D1009" s="89"/>
      <c r="E1009" s="90"/>
      <c r="F1009" s="33" t="s">
        <v>416</v>
      </c>
      <c r="G1009" s="92"/>
      <c r="H1009" s="93"/>
      <c r="I1009" s="94"/>
      <c r="J1009" s="95"/>
      <c r="K1009" s="96"/>
      <c r="L1009" s="95"/>
      <c r="M1009" s="97"/>
    </row>
    <row r="1010" spans="2:13" s="18" customFormat="1" ht="20.100000000000001" customHeight="1" x14ac:dyDescent="0.2">
      <c r="B1010" s="88">
        <v>5912</v>
      </c>
      <c r="C1010" s="89"/>
      <c r="D1010" s="89"/>
      <c r="E1010" s="90">
        <v>20</v>
      </c>
      <c r="F1010" s="49" t="s">
        <v>417</v>
      </c>
      <c r="G1010" s="103"/>
      <c r="H1010" s="104"/>
      <c r="I1010" s="94"/>
      <c r="J1010" s="95"/>
      <c r="K1010" s="96"/>
      <c r="L1010" s="95"/>
      <c r="M1010" s="97"/>
    </row>
    <row r="1011" spans="2:13" s="18" customFormat="1" ht="20.100000000000001" customHeight="1" x14ac:dyDescent="0.2">
      <c r="B1011" s="88"/>
      <c r="C1011" s="89"/>
      <c r="D1011" s="89"/>
      <c r="E1011" s="90"/>
      <c r="F1011" s="49"/>
      <c r="G1011" s="103"/>
      <c r="H1011" s="104"/>
      <c r="I1011" s="94"/>
      <c r="J1011" s="95"/>
      <c r="K1011" s="96"/>
      <c r="L1011" s="95"/>
      <c r="M1011" s="97"/>
    </row>
    <row r="1012" spans="2:13" s="18" customFormat="1" ht="20.100000000000001" customHeight="1" x14ac:dyDescent="0.2">
      <c r="B1012" s="88"/>
      <c r="C1012" s="89"/>
      <c r="D1012" s="89"/>
      <c r="E1012" s="90"/>
      <c r="F1012" s="107" t="s">
        <v>418</v>
      </c>
      <c r="G1012" s="344">
        <f t="shared" ref="G1012:L1012" si="65">G1007+G1010</f>
        <v>4000000</v>
      </c>
      <c r="H1012" s="345">
        <f t="shared" si="65"/>
        <v>0</v>
      </c>
      <c r="I1012" s="346">
        <f t="shared" si="65"/>
        <v>0</v>
      </c>
      <c r="J1012" s="345">
        <f t="shared" si="65"/>
        <v>0</v>
      </c>
      <c r="K1012" s="347">
        <f t="shared" si="65"/>
        <v>4553653.34</v>
      </c>
      <c r="L1012" s="345">
        <f t="shared" si="65"/>
        <v>0</v>
      </c>
      <c r="M1012" s="134"/>
    </row>
    <row r="1013" spans="2:13" s="18" customFormat="1" ht="20.100000000000001" customHeight="1" x14ac:dyDescent="0.2">
      <c r="B1013" s="88"/>
      <c r="C1013" s="89"/>
      <c r="D1013" s="90"/>
      <c r="E1013" s="101"/>
      <c r="F1013" s="33"/>
      <c r="G1013" s="92"/>
      <c r="H1013" s="93"/>
      <c r="I1013" s="94"/>
      <c r="J1013" s="95"/>
      <c r="K1013" s="96"/>
      <c r="L1013" s="95"/>
      <c r="M1013" s="97"/>
    </row>
    <row r="1014" spans="2:13" s="18" customFormat="1" ht="19.5" customHeight="1" x14ac:dyDescent="0.2">
      <c r="B1014" s="88"/>
      <c r="C1014" s="89"/>
      <c r="D1014" s="89"/>
      <c r="E1014" s="90"/>
      <c r="F1014" s="98" t="s">
        <v>419</v>
      </c>
      <c r="G1014" s="92"/>
      <c r="H1014" s="93"/>
      <c r="I1014" s="94"/>
      <c r="J1014" s="95"/>
      <c r="K1014" s="96"/>
      <c r="L1014" s="95"/>
      <c r="M1014" s="97"/>
    </row>
    <row r="1015" spans="2:13" s="18" customFormat="1" ht="20.100000000000001" customHeight="1" x14ac:dyDescent="0.2">
      <c r="B1015" s="88"/>
      <c r="C1015" s="89"/>
      <c r="D1015" s="89">
        <v>20</v>
      </c>
      <c r="E1015" s="90"/>
      <c r="F1015" s="99" t="s">
        <v>420</v>
      </c>
      <c r="G1015" s="92"/>
      <c r="H1015" s="93"/>
      <c r="I1015" s="94"/>
      <c r="J1015" s="95"/>
      <c r="K1015" s="96"/>
      <c r="L1015" s="95"/>
      <c r="M1015" s="97"/>
    </row>
    <row r="1016" spans="2:13" s="18" customFormat="1" ht="20.100000000000001" customHeight="1" x14ac:dyDescent="0.2">
      <c r="B1016" s="88"/>
      <c r="C1016" s="89"/>
      <c r="D1016" s="89"/>
      <c r="E1016" s="90"/>
      <c r="F1016" s="53"/>
      <c r="G1016" s="92"/>
      <c r="H1016" s="93"/>
      <c r="I1016" s="94"/>
      <c r="J1016" s="95"/>
      <c r="K1016" s="96"/>
      <c r="L1016" s="95"/>
      <c r="M1016" s="97"/>
    </row>
    <row r="1017" spans="2:13" s="18" customFormat="1" ht="20.100000000000001" customHeight="1" x14ac:dyDescent="0.2">
      <c r="B1017" s="88"/>
      <c r="C1017" s="89"/>
      <c r="D1017" s="89"/>
      <c r="E1017" s="90"/>
      <c r="F1017" s="33" t="s">
        <v>421</v>
      </c>
      <c r="G1017" s="92"/>
      <c r="H1017" s="93"/>
      <c r="I1017" s="94"/>
      <c r="J1017" s="95"/>
      <c r="K1017" s="96"/>
      <c r="L1017" s="95"/>
      <c r="M1017" s="97"/>
    </row>
    <row r="1018" spans="2:13" s="18" customFormat="1" ht="20.100000000000001" customHeight="1" x14ac:dyDescent="0.2">
      <c r="B1018" s="88">
        <v>5931</v>
      </c>
      <c r="C1018" s="89"/>
      <c r="D1018" s="89"/>
      <c r="E1018" s="90">
        <v>10</v>
      </c>
      <c r="F1018" s="49" t="s">
        <v>422</v>
      </c>
      <c r="G1018" s="103"/>
      <c r="H1018" s="104"/>
      <c r="I1018" s="94"/>
      <c r="J1018" s="95"/>
      <c r="K1018" s="96"/>
      <c r="L1018" s="95"/>
      <c r="M1018" s="97"/>
    </row>
    <row r="1019" spans="2:13" s="18" customFormat="1" ht="20.100000000000001" customHeight="1" x14ac:dyDescent="0.2">
      <c r="B1019" s="76"/>
      <c r="C1019" s="77"/>
      <c r="D1019" s="77"/>
      <c r="E1019" s="78"/>
      <c r="F1019" s="53"/>
      <c r="G1019" s="80"/>
      <c r="H1019" s="81"/>
      <c r="I1019" s="82"/>
      <c r="J1019" s="83"/>
      <c r="K1019" s="84"/>
      <c r="L1019" s="83"/>
      <c r="M1019" s="85"/>
    </row>
    <row r="1020" spans="2:13" s="18" customFormat="1" ht="20.100000000000001" customHeight="1" x14ac:dyDescent="0.2">
      <c r="B1020" s="88"/>
      <c r="C1020" s="89"/>
      <c r="D1020" s="89"/>
      <c r="E1020" s="90"/>
      <c r="F1020" s="33" t="s">
        <v>423</v>
      </c>
      <c r="G1020" s="92"/>
      <c r="H1020" s="93"/>
      <c r="I1020" s="94"/>
      <c r="J1020" s="95"/>
      <c r="K1020" s="96"/>
      <c r="L1020" s="95"/>
      <c r="M1020" s="97"/>
    </row>
    <row r="1021" spans="2:13" s="18" customFormat="1" ht="20.100000000000001" customHeight="1" x14ac:dyDescent="0.2">
      <c r="B1021" s="88">
        <v>5932</v>
      </c>
      <c r="C1021" s="89"/>
      <c r="D1021" s="89"/>
      <c r="E1021" s="90">
        <v>20</v>
      </c>
      <c r="F1021" s="49" t="s">
        <v>424</v>
      </c>
      <c r="G1021" s="103">
        <v>100</v>
      </c>
      <c r="H1021" s="104"/>
      <c r="I1021" s="94"/>
      <c r="J1021" s="95"/>
      <c r="K1021" s="96"/>
      <c r="L1021" s="95"/>
      <c r="M1021" s="97"/>
    </row>
    <row r="1022" spans="2:13" s="18" customFormat="1" ht="20.100000000000001" customHeight="1" x14ac:dyDescent="0.2">
      <c r="B1022" s="88"/>
      <c r="C1022" s="89"/>
      <c r="D1022" s="89"/>
      <c r="E1022" s="90"/>
      <c r="F1022" s="49"/>
      <c r="G1022" s="103"/>
      <c r="H1022" s="104"/>
      <c r="I1022" s="94"/>
      <c r="J1022" s="95"/>
      <c r="K1022" s="96"/>
      <c r="L1022" s="95"/>
      <c r="M1022" s="97"/>
    </row>
    <row r="1023" spans="2:13" s="18" customFormat="1" ht="20.100000000000001" customHeight="1" x14ac:dyDescent="0.2">
      <c r="B1023" s="88"/>
      <c r="C1023" s="89"/>
      <c r="D1023" s="89"/>
      <c r="E1023" s="90">
        <v>25</v>
      </c>
      <c r="F1023" s="327" t="s">
        <v>425</v>
      </c>
      <c r="G1023" s="103"/>
      <c r="H1023" s="104"/>
      <c r="I1023" s="94"/>
      <c r="J1023" s="95"/>
      <c r="K1023" s="96"/>
      <c r="L1023" s="95"/>
      <c r="M1023" s="97"/>
    </row>
    <row r="1024" spans="2:13" s="18" customFormat="1" ht="20.100000000000001" customHeight="1" x14ac:dyDescent="0.2">
      <c r="B1024" s="88"/>
      <c r="C1024" s="89"/>
      <c r="D1024" s="89"/>
      <c r="E1024" s="90"/>
      <c r="F1024" s="33" t="s">
        <v>426</v>
      </c>
      <c r="G1024" s="92"/>
      <c r="H1024" s="93"/>
      <c r="I1024" s="94"/>
      <c r="J1024" s="95"/>
      <c r="K1024" s="96"/>
      <c r="L1024" s="95"/>
      <c r="M1024" s="97"/>
    </row>
    <row r="1025" spans="2:13" s="18" customFormat="1" ht="20.100000000000001" customHeight="1" x14ac:dyDescent="0.2">
      <c r="B1025" s="88">
        <v>5933</v>
      </c>
      <c r="C1025" s="89"/>
      <c r="D1025" s="89"/>
      <c r="E1025" s="90">
        <v>30</v>
      </c>
      <c r="F1025" s="49" t="s">
        <v>427</v>
      </c>
      <c r="G1025" s="103"/>
      <c r="H1025" s="104"/>
      <c r="I1025" s="94"/>
      <c r="J1025" s="95"/>
      <c r="K1025" s="96"/>
      <c r="L1025" s="95"/>
      <c r="M1025" s="97"/>
    </row>
    <row r="1026" spans="2:13" s="18" customFormat="1" ht="20.100000000000001" customHeight="1" x14ac:dyDescent="0.2">
      <c r="B1026" s="88"/>
      <c r="C1026" s="89"/>
      <c r="D1026" s="89"/>
      <c r="E1026" s="90"/>
      <c r="F1026" s="49"/>
      <c r="G1026" s="103"/>
      <c r="H1026" s="104"/>
      <c r="I1026" s="94"/>
      <c r="J1026" s="95"/>
      <c r="K1026" s="96"/>
      <c r="L1026" s="95"/>
      <c r="M1026" s="97"/>
    </row>
    <row r="1027" spans="2:13" s="18" customFormat="1" ht="20.100000000000001" customHeight="1" x14ac:dyDescent="0.2">
      <c r="B1027" s="88"/>
      <c r="C1027" s="89"/>
      <c r="D1027" s="89"/>
      <c r="E1027" s="90"/>
      <c r="F1027" s="33" t="s">
        <v>428</v>
      </c>
      <c r="G1027" s="92"/>
      <c r="H1027" s="93"/>
      <c r="I1027" s="94"/>
      <c r="J1027" s="95"/>
      <c r="K1027" s="96"/>
      <c r="L1027" s="95"/>
      <c r="M1027" s="97"/>
    </row>
    <row r="1028" spans="2:13" s="18" customFormat="1" ht="20.100000000000001" customHeight="1" x14ac:dyDescent="0.2">
      <c r="B1028" s="88">
        <v>5934</v>
      </c>
      <c r="C1028" s="89"/>
      <c r="D1028" s="89"/>
      <c r="E1028" s="90">
        <v>40</v>
      </c>
      <c r="F1028" s="49" t="s">
        <v>429</v>
      </c>
      <c r="G1028" s="103"/>
      <c r="H1028" s="104"/>
      <c r="I1028" s="94"/>
      <c r="J1028" s="95"/>
      <c r="K1028" s="96"/>
      <c r="L1028" s="95"/>
      <c r="M1028" s="97"/>
    </row>
    <row r="1029" spans="2:13" s="18" customFormat="1" ht="20.100000000000001" customHeight="1" x14ac:dyDescent="0.2">
      <c r="B1029" s="88"/>
      <c r="C1029" s="89"/>
      <c r="D1029" s="89"/>
      <c r="E1029" s="90"/>
      <c r="F1029" s="49"/>
      <c r="G1029" s="103"/>
      <c r="H1029" s="104"/>
      <c r="I1029" s="94"/>
      <c r="J1029" s="95"/>
      <c r="K1029" s="96"/>
      <c r="L1029" s="95"/>
      <c r="M1029" s="97"/>
    </row>
    <row r="1030" spans="2:13" s="18" customFormat="1" ht="20.100000000000001" customHeight="1" x14ac:dyDescent="0.2">
      <c r="B1030" s="88"/>
      <c r="C1030" s="89"/>
      <c r="D1030" s="89"/>
      <c r="E1030" s="90"/>
      <c r="F1030" s="49"/>
      <c r="G1030" s="103"/>
      <c r="H1030" s="104"/>
      <c r="I1030" s="94"/>
      <c r="J1030" s="95"/>
      <c r="K1030" s="96"/>
      <c r="L1030" s="95"/>
      <c r="M1030" s="97"/>
    </row>
    <row r="1031" spans="2:13" s="18" customFormat="1" ht="20.100000000000001" customHeight="1" x14ac:dyDescent="0.2">
      <c r="B1031" s="88"/>
      <c r="C1031" s="89"/>
      <c r="D1031" s="89"/>
      <c r="E1031" s="90"/>
      <c r="F1031" s="107" t="s">
        <v>430</v>
      </c>
      <c r="G1031" s="348">
        <f t="shared" ref="G1031:L1031" si="66">SUM(G1023:G1030)</f>
        <v>0</v>
      </c>
      <c r="H1031" s="349">
        <f t="shared" si="66"/>
        <v>0</v>
      </c>
      <c r="I1031" s="350">
        <f t="shared" si="66"/>
        <v>0</v>
      </c>
      <c r="J1031" s="349">
        <f t="shared" si="66"/>
        <v>0</v>
      </c>
      <c r="K1031" s="351">
        <f t="shared" si="66"/>
        <v>0</v>
      </c>
      <c r="L1031" s="349">
        <f t="shared" si="66"/>
        <v>0</v>
      </c>
      <c r="M1031" s="134"/>
    </row>
    <row r="1032" spans="2:13" s="18" customFormat="1" ht="20.100000000000001" customHeight="1" x14ac:dyDescent="0.2">
      <c r="B1032" s="76"/>
      <c r="C1032" s="77"/>
      <c r="D1032" s="77"/>
      <c r="E1032" s="78"/>
      <c r="F1032" s="53"/>
      <c r="G1032" s="80"/>
      <c r="H1032" s="81"/>
      <c r="I1032" s="82"/>
      <c r="J1032" s="83"/>
      <c r="K1032" s="84"/>
      <c r="L1032" s="83"/>
      <c r="M1032" s="205"/>
    </row>
    <row r="1033" spans="2:13" s="18" customFormat="1" ht="20.100000000000001" customHeight="1" x14ac:dyDescent="0.2">
      <c r="B1033" s="76"/>
      <c r="C1033" s="77"/>
      <c r="D1033" s="77"/>
      <c r="E1033" s="78"/>
      <c r="F1033" s="53"/>
      <c r="G1033" s="80"/>
      <c r="H1033" s="81"/>
      <c r="I1033" s="82"/>
      <c r="J1033" s="83"/>
      <c r="K1033" s="84"/>
      <c r="L1033" s="83"/>
      <c r="M1033" s="205"/>
    </row>
    <row r="1034" spans="2:13" s="18" customFormat="1" ht="20.100000000000001" customHeight="1" x14ac:dyDescent="0.2">
      <c r="B1034" s="76"/>
      <c r="C1034" s="77"/>
      <c r="D1034" s="77"/>
      <c r="E1034" s="78"/>
      <c r="F1034" s="53"/>
      <c r="G1034" s="80"/>
      <c r="H1034" s="81"/>
      <c r="I1034" s="82"/>
      <c r="J1034" s="83"/>
      <c r="K1034" s="84"/>
      <c r="L1034" s="83"/>
      <c r="M1034" s="205"/>
    </row>
    <row r="1035" spans="2:13" s="18" customFormat="1" ht="20.100000000000001" customHeight="1" thickBot="1" x14ac:dyDescent="0.25">
      <c r="B1035" s="76"/>
      <c r="C1035" s="77"/>
      <c r="D1035" s="77"/>
      <c r="E1035" s="78"/>
      <c r="F1035" s="53"/>
      <c r="G1035" s="80"/>
      <c r="H1035" s="81"/>
      <c r="I1035" s="82"/>
      <c r="J1035" s="83"/>
      <c r="K1035" s="84"/>
      <c r="L1035" s="83"/>
      <c r="M1035" s="205"/>
    </row>
    <row r="1036" spans="2:13" s="18" customFormat="1" ht="20.100000000000001" customHeight="1" x14ac:dyDescent="0.2">
      <c r="B1036" s="88"/>
      <c r="C1036" s="89"/>
      <c r="D1036" s="89"/>
      <c r="E1036" s="114"/>
      <c r="F1036" s="115" t="s">
        <v>431</v>
      </c>
      <c r="G1036" s="116">
        <f t="shared" ref="G1036:L1036" si="67">G1007+G1010+G1018+G1021+G1025+G1028</f>
        <v>4000100</v>
      </c>
      <c r="H1036" s="310">
        <f t="shared" si="67"/>
        <v>0</v>
      </c>
      <c r="I1036" s="311">
        <f t="shared" si="67"/>
        <v>0</v>
      </c>
      <c r="J1036" s="310">
        <f t="shared" si="67"/>
        <v>0</v>
      </c>
      <c r="K1036" s="312">
        <f t="shared" si="67"/>
        <v>4553653.34</v>
      </c>
      <c r="L1036" s="310">
        <f t="shared" si="67"/>
        <v>0</v>
      </c>
      <c r="M1036" s="134"/>
    </row>
    <row r="1037" spans="2:13" s="18" customFormat="1" ht="20.100000000000001" customHeight="1" thickBot="1" x14ac:dyDescent="0.25">
      <c r="B1037" s="118"/>
      <c r="C1037" s="119"/>
      <c r="D1037" s="119"/>
      <c r="E1037" s="120"/>
      <c r="F1037" s="121" t="s">
        <v>78</v>
      </c>
      <c r="G1037" s="122"/>
      <c r="H1037" s="123"/>
      <c r="I1037" s="124"/>
      <c r="J1037" s="140"/>
      <c r="K1037" s="126"/>
      <c r="L1037" s="125"/>
      <c r="M1037" s="141"/>
    </row>
    <row r="1038" spans="2:13" ht="15" customHeight="1" x14ac:dyDescent="0.15">
      <c r="B1038" s="1">
        <v>20</v>
      </c>
      <c r="C1038" s="2"/>
      <c r="D1038" s="2"/>
      <c r="E1038" s="2"/>
      <c r="F1038" s="3"/>
      <c r="G1038" s="4"/>
      <c r="H1038" s="5"/>
      <c r="I1038" s="6"/>
      <c r="J1038" s="5"/>
      <c r="K1038" s="7"/>
      <c r="L1038" s="5"/>
      <c r="M1038" s="8">
        <f>B1038</f>
        <v>20</v>
      </c>
    </row>
    <row r="1039" spans="2:13" s="11" customFormat="1" ht="15" customHeight="1" x14ac:dyDescent="0.2">
      <c r="B1039" s="10" t="s">
        <v>0</v>
      </c>
      <c r="C1039" s="10"/>
      <c r="D1039" s="10"/>
      <c r="E1039" s="10"/>
      <c r="F1039" s="10"/>
      <c r="G1039" s="10"/>
      <c r="H1039" s="10" t="s">
        <v>1</v>
      </c>
      <c r="I1039" s="10"/>
      <c r="J1039" s="10"/>
      <c r="K1039" s="10"/>
      <c r="L1039" s="10"/>
      <c r="M1039" s="10"/>
    </row>
    <row r="1040" spans="2:13" s="18" customFormat="1" ht="15" customHeight="1" thickBot="1" x14ac:dyDescent="0.25">
      <c r="B1040" s="8"/>
      <c r="C1040" s="12"/>
      <c r="D1040" s="12"/>
      <c r="E1040" s="12"/>
      <c r="F1040" s="13"/>
      <c r="G1040" s="14"/>
      <c r="H1040" s="15"/>
      <c r="I1040" s="16"/>
      <c r="J1040" s="15"/>
      <c r="K1040" s="17"/>
      <c r="L1040" s="15"/>
      <c r="M1040" s="12"/>
    </row>
    <row r="1041" spans="1:13" s="18" customFormat="1" ht="15" customHeight="1" x14ac:dyDescent="0.2">
      <c r="A1041" s="352"/>
      <c r="B1041" s="19" t="s">
        <v>2</v>
      </c>
      <c r="C1041" s="20"/>
      <c r="D1041" s="20"/>
      <c r="E1041" s="20"/>
      <c r="F1041" s="21"/>
      <c r="G1041" s="22" t="s">
        <v>3</v>
      </c>
      <c r="H1041" s="353" t="s">
        <v>4</v>
      </c>
      <c r="I1041" s="24" t="s">
        <v>5</v>
      </c>
      <c r="J1041" s="25" t="s">
        <v>6</v>
      </c>
      <c r="K1041" s="26" t="s">
        <v>7</v>
      </c>
      <c r="L1041" s="27" t="s">
        <v>8</v>
      </c>
      <c r="M1041" s="28"/>
    </row>
    <row r="1042" spans="1:13" s="12" customFormat="1" ht="15" customHeight="1" x14ac:dyDescent="0.2">
      <c r="A1042" s="354"/>
      <c r="B1042" s="29" t="s">
        <v>9</v>
      </c>
      <c r="C1042" s="30" t="s">
        <v>10</v>
      </c>
      <c r="D1042" s="31"/>
      <c r="E1042" s="32"/>
      <c r="F1042" s="33" t="s">
        <v>11</v>
      </c>
      <c r="G1042" s="34" t="s">
        <v>12</v>
      </c>
      <c r="H1042" s="355" t="s">
        <v>13</v>
      </c>
      <c r="I1042" s="36" t="s">
        <v>14</v>
      </c>
      <c r="J1042" s="37" t="s">
        <v>7</v>
      </c>
      <c r="K1042" s="38" t="s">
        <v>15</v>
      </c>
      <c r="L1042" s="39" t="s">
        <v>16</v>
      </c>
      <c r="M1042" s="40" t="s">
        <v>17</v>
      </c>
    </row>
    <row r="1043" spans="1:13" s="12" customFormat="1" ht="15" customHeight="1" x14ac:dyDescent="0.2">
      <c r="A1043" s="354"/>
      <c r="B1043" s="41" t="s">
        <v>18</v>
      </c>
      <c r="C1043" s="42" t="s">
        <v>19</v>
      </c>
      <c r="D1043" s="43"/>
      <c r="E1043" s="44"/>
      <c r="F1043" s="33"/>
      <c r="G1043" s="34" t="s">
        <v>20</v>
      </c>
      <c r="H1043" s="355" t="s">
        <v>21</v>
      </c>
      <c r="I1043" s="36" t="s">
        <v>22</v>
      </c>
      <c r="J1043" s="37" t="s">
        <v>23</v>
      </c>
      <c r="K1043" s="38" t="s">
        <v>24</v>
      </c>
      <c r="L1043" s="39" t="s">
        <v>25</v>
      </c>
      <c r="M1043" s="45" t="s">
        <v>26</v>
      </c>
    </row>
    <row r="1044" spans="1:13" s="18" customFormat="1" ht="15" customHeight="1" x14ac:dyDescent="0.2">
      <c r="A1044" s="354"/>
      <c r="B1044" s="46"/>
      <c r="C1044" s="47" t="s">
        <v>27</v>
      </c>
      <c r="D1044" s="47" t="s">
        <v>28</v>
      </c>
      <c r="E1044" s="48" t="s">
        <v>29</v>
      </c>
      <c r="F1044" s="49" t="s">
        <v>30</v>
      </c>
      <c r="G1044" s="34" t="s">
        <v>31</v>
      </c>
      <c r="H1044" s="355" t="s">
        <v>32</v>
      </c>
      <c r="I1044" s="36" t="s">
        <v>33</v>
      </c>
      <c r="J1044" s="37" t="s">
        <v>34</v>
      </c>
      <c r="K1044" s="38" t="s">
        <v>35</v>
      </c>
      <c r="L1044" s="39" t="s">
        <v>36</v>
      </c>
      <c r="M1044" s="45"/>
    </row>
    <row r="1045" spans="1:13" s="18" customFormat="1" ht="15" customHeight="1" x14ac:dyDescent="0.2">
      <c r="A1045" s="354"/>
      <c r="B1045" s="46"/>
      <c r="C1045" s="50" t="s">
        <v>37</v>
      </c>
      <c r="D1045" s="50" t="s">
        <v>38</v>
      </c>
      <c r="E1045" s="51" t="s">
        <v>39</v>
      </c>
      <c r="F1045" s="49"/>
      <c r="G1045" s="34"/>
      <c r="H1045" s="356" t="s">
        <v>40</v>
      </c>
      <c r="I1045" s="36" t="s">
        <v>41</v>
      </c>
      <c r="J1045" s="37" t="s">
        <v>42</v>
      </c>
      <c r="K1045" s="38" t="s">
        <v>43</v>
      </c>
      <c r="L1045" s="39"/>
      <c r="M1045" s="45"/>
    </row>
    <row r="1046" spans="1:13" s="18" customFormat="1" ht="15" customHeight="1" x14ac:dyDescent="0.2">
      <c r="A1046" s="354"/>
      <c r="B1046" s="46"/>
      <c r="C1046" s="50"/>
      <c r="D1046" s="50"/>
      <c r="E1046" s="13"/>
      <c r="F1046" s="53"/>
      <c r="G1046" s="34"/>
      <c r="H1046" s="356" t="s">
        <v>44</v>
      </c>
      <c r="I1046" s="36" t="s">
        <v>45</v>
      </c>
      <c r="J1046" s="37" t="s">
        <v>46</v>
      </c>
      <c r="K1046" s="38"/>
      <c r="L1046" s="39"/>
      <c r="M1046" s="45"/>
    </row>
    <row r="1047" spans="1:13" s="18" customFormat="1" ht="15" customHeight="1" x14ac:dyDescent="0.2">
      <c r="A1047" s="354"/>
      <c r="B1047" s="54"/>
      <c r="C1047" s="55"/>
      <c r="D1047" s="55"/>
      <c r="E1047" s="56"/>
      <c r="F1047" s="53"/>
      <c r="G1047" s="34"/>
      <c r="H1047" s="356" t="s">
        <v>47</v>
      </c>
      <c r="I1047" s="36" t="s">
        <v>48</v>
      </c>
      <c r="J1047" s="37"/>
      <c r="K1047" s="38"/>
      <c r="L1047" s="39"/>
      <c r="M1047" s="45"/>
    </row>
    <row r="1048" spans="1:13" s="18" customFormat="1" ht="15" customHeight="1" x14ac:dyDescent="0.2">
      <c r="A1048" s="354"/>
      <c r="B1048" s="54"/>
      <c r="C1048" s="55"/>
      <c r="D1048" s="55"/>
      <c r="E1048" s="56"/>
      <c r="F1048" s="53"/>
      <c r="G1048" s="34"/>
      <c r="H1048" s="356" t="s">
        <v>49</v>
      </c>
      <c r="I1048" s="36" t="s">
        <v>50</v>
      </c>
      <c r="J1048" s="37"/>
      <c r="K1048" s="38"/>
      <c r="L1048" s="39"/>
      <c r="M1048" s="45"/>
    </row>
    <row r="1049" spans="1:13" s="18" customFormat="1" ht="15" customHeight="1" x14ac:dyDescent="0.2">
      <c r="A1049" s="354"/>
      <c r="B1049" s="54"/>
      <c r="C1049" s="55"/>
      <c r="D1049" s="55"/>
      <c r="E1049" s="56"/>
      <c r="F1049" s="53"/>
      <c r="G1049" s="34"/>
      <c r="H1049" s="356" t="s">
        <v>51</v>
      </c>
      <c r="I1049" s="36" t="s">
        <v>52</v>
      </c>
      <c r="J1049" s="37"/>
      <c r="K1049" s="38"/>
      <c r="L1049" s="39"/>
      <c r="M1049" s="45"/>
    </row>
    <row r="1050" spans="1:13" s="18" customFormat="1" ht="15" customHeight="1" x14ac:dyDescent="0.2">
      <c r="A1050" s="354"/>
      <c r="B1050" s="54"/>
      <c r="C1050" s="55"/>
      <c r="D1050" s="55"/>
      <c r="E1050" s="56"/>
      <c r="F1050" s="53"/>
      <c r="G1050" s="34"/>
      <c r="H1050" s="356" t="s">
        <v>53</v>
      </c>
      <c r="I1050" s="36" t="s">
        <v>54</v>
      </c>
      <c r="J1050" s="37"/>
      <c r="K1050" s="38"/>
      <c r="L1050" s="39"/>
      <c r="M1050" s="45"/>
    </row>
    <row r="1051" spans="1:13" s="18" customFormat="1" ht="15" customHeight="1" thickBot="1" x14ac:dyDescent="0.25">
      <c r="A1051" s="354"/>
      <c r="B1051" s="57">
        <v>2</v>
      </c>
      <c r="C1051" s="58">
        <v>3</v>
      </c>
      <c r="D1051" s="58">
        <v>4</v>
      </c>
      <c r="E1051" s="59">
        <v>5</v>
      </c>
      <c r="F1051" s="60">
        <v>6</v>
      </c>
      <c r="G1051" s="61">
        <v>7</v>
      </c>
      <c r="H1051" s="357">
        <v>8</v>
      </c>
      <c r="I1051" s="63">
        <v>9</v>
      </c>
      <c r="J1051" s="60">
        <v>10</v>
      </c>
      <c r="K1051" s="64">
        <v>11</v>
      </c>
      <c r="L1051" s="60">
        <v>12</v>
      </c>
      <c r="M1051" s="65">
        <v>13</v>
      </c>
    </row>
    <row r="1052" spans="1:13" s="18" customFormat="1" ht="15" customHeight="1" thickTop="1" x14ac:dyDescent="0.2">
      <c r="A1052" s="354"/>
      <c r="B1052" s="66"/>
      <c r="C1052" s="67"/>
      <c r="D1052" s="67"/>
      <c r="E1052" s="68"/>
      <c r="F1052" s="69"/>
      <c r="G1052" s="180"/>
      <c r="H1052" s="358"/>
      <c r="I1052" s="72"/>
      <c r="J1052" s="182"/>
      <c r="K1052" s="183"/>
      <c r="L1052" s="182"/>
      <c r="M1052" s="184"/>
    </row>
    <row r="1053" spans="1:13" s="18" customFormat="1" ht="15" customHeight="1" x14ac:dyDescent="0.2">
      <c r="A1053" s="354"/>
      <c r="B1053" s="76"/>
      <c r="C1053" s="77"/>
      <c r="D1053" s="77"/>
      <c r="E1053" s="78"/>
      <c r="F1053" s="200" t="s">
        <v>432</v>
      </c>
      <c r="G1053" s="230">
        <f t="shared" ref="G1053:L1053" si="68">G1036</f>
        <v>4000100</v>
      </c>
      <c r="H1053" s="359">
        <f t="shared" si="68"/>
        <v>0</v>
      </c>
      <c r="I1053" s="232">
        <f t="shared" si="68"/>
        <v>0</v>
      </c>
      <c r="J1053" s="231">
        <f t="shared" si="68"/>
        <v>0</v>
      </c>
      <c r="K1053" s="233">
        <f t="shared" si="68"/>
        <v>4553653.34</v>
      </c>
      <c r="L1053" s="231">
        <f t="shared" si="68"/>
        <v>0</v>
      </c>
      <c r="M1053" s="234"/>
    </row>
    <row r="1054" spans="1:13" s="18" customFormat="1" ht="15" customHeight="1" x14ac:dyDescent="0.2">
      <c r="A1054" s="354"/>
      <c r="B1054" s="76"/>
      <c r="C1054" s="77"/>
      <c r="D1054" s="77"/>
      <c r="E1054" s="78"/>
      <c r="F1054" s="217"/>
      <c r="G1054" s="218"/>
      <c r="H1054" s="360"/>
      <c r="I1054" s="220"/>
      <c r="J1054" s="213"/>
      <c r="K1054" s="221"/>
      <c r="L1054" s="213"/>
      <c r="M1054" s="222"/>
    </row>
    <row r="1055" spans="1:13" s="165" customFormat="1" ht="20.100000000000001" customHeight="1" x14ac:dyDescent="0.2">
      <c r="A1055" s="361"/>
      <c r="B1055" s="158"/>
      <c r="C1055" s="160"/>
      <c r="D1055" s="160"/>
      <c r="E1055" s="288"/>
      <c r="F1055" s="362" t="s">
        <v>433</v>
      </c>
      <c r="G1055" s="92"/>
      <c r="H1055" s="363"/>
      <c r="I1055" s="94"/>
      <c r="J1055" s="163"/>
      <c r="K1055" s="96"/>
      <c r="L1055" s="163"/>
      <c r="M1055" s="196"/>
    </row>
    <row r="1056" spans="1:13" s="165" customFormat="1" ht="20.100000000000001" customHeight="1" x14ac:dyDescent="0.2">
      <c r="A1056" s="361"/>
      <c r="B1056" s="158"/>
      <c r="C1056" s="160"/>
      <c r="D1056" s="160">
        <v>30</v>
      </c>
      <c r="E1056" s="288"/>
      <c r="F1056" s="362" t="s">
        <v>434</v>
      </c>
      <c r="G1056" s="92"/>
      <c r="H1056" s="363"/>
      <c r="I1056" s="94"/>
      <c r="J1056" s="163"/>
      <c r="K1056" s="96"/>
      <c r="L1056" s="163"/>
      <c r="M1056" s="196"/>
    </row>
    <row r="1057" spans="1:13" s="165" customFormat="1" ht="20.100000000000001" customHeight="1" x14ac:dyDescent="0.2">
      <c r="A1057" s="361"/>
      <c r="B1057" s="158"/>
      <c r="C1057" s="160"/>
      <c r="D1057" s="160"/>
      <c r="E1057" s="288"/>
      <c r="F1057" s="364"/>
      <c r="G1057" s="92"/>
      <c r="H1057" s="363"/>
      <c r="I1057" s="94"/>
      <c r="J1057" s="163"/>
      <c r="K1057" s="96"/>
      <c r="L1057" s="163"/>
      <c r="M1057" s="196"/>
    </row>
    <row r="1058" spans="1:13" s="165" customFormat="1" ht="20.100000000000001" customHeight="1" x14ac:dyDescent="0.2">
      <c r="A1058" s="361"/>
      <c r="B1058" s="158"/>
      <c r="C1058" s="160"/>
      <c r="D1058" s="160"/>
      <c r="E1058" s="288"/>
      <c r="F1058" s="365" t="s">
        <v>435</v>
      </c>
      <c r="G1058" s="92"/>
      <c r="H1058" s="363"/>
      <c r="I1058" s="94"/>
      <c r="J1058" s="163"/>
      <c r="K1058" s="96"/>
      <c r="L1058" s="163"/>
      <c r="M1058" s="196"/>
    </row>
    <row r="1059" spans="1:13" s="165" customFormat="1" ht="20.100000000000001" customHeight="1" x14ac:dyDescent="0.2">
      <c r="A1059" s="361"/>
      <c r="B1059" s="158">
        <v>5942</v>
      </c>
      <c r="C1059" s="160"/>
      <c r="D1059" s="160"/>
      <c r="E1059" s="288">
        <v>10</v>
      </c>
      <c r="F1059" s="365" t="s">
        <v>436</v>
      </c>
      <c r="G1059" s="92"/>
      <c r="H1059" s="363"/>
      <c r="I1059" s="94"/>
      <c r="J1059" s="163"/>
      <c r="K1059" s="96"/>
      <c r="L1059" s="163"/>
      <c r="M1059" s="196"/>
    </row>
    <row r="1060" spans="1:13" s="165" customFormat="1" ht="20.100000000000001" customHeight="1" x14ac:dyDescent="0.2">
      <c r="A1060" s="361"/>
      <c r="B1060" s="158"/>
      <c r="C1060" s="160"/>
      <c r="D1060" s="160"/>
      <c r="E1060" s="288"/>
      <c r="F1060" s="364"/>
      <c r="G1060" s="92"/>
      <c r="H1060" s="363"/>
      <c r="I1060" s="94"/>
      <c r="J1060" s="163"/>
      <c r="K1060" s="96"/>
      <c r="L1060" s="163"/>
      <c r="M1060" s="196"/>
    </row>
    <row r="1061" spans="1:13" s="165" customFormat="1" ht="20.100000000000001" customHeight="1" x14ac:dyDescent="0.2">
      <c r="A1061" s="361"/>
      <c r="B1061" s="158"/>
      <c r="C1061" s="160"/>
      <c r="D1061" s="160"/>
      <c r="E1061" s="288"/>
      <c r="F1061" s="270"/>
      <c r="G1061" s="92"/>
      <c r="H1061" s="363"/>
      <c r="I1061" s="94"/>
      <c r="J1061" s="163"/>
      <c r="K1061" s="96"/>
      <c r="L1061" s="163"/>
      <c r="M1061" s="196"/>
    </row>
    <row r="1062" spans="1:13" s="165" customFormat="1" ht="20.100000000000001" customHeight="1" x14ac:dyDescent="0.2">
      <c r="A1062" s="361"/>
      <c r="B1062" s="158">
        <v>5942</v>
      </c>
      <c r="C1062" s="160"/>
      <c r="D1062" s="160"/>
      <c r="E1062" s="161">
        <v>11</v>
      </c>
      <c r="F1062" s="162" t="s">
        <v>437</v>
      </c>
      <c r="G1062" s="92"/>
      <c r="H1062" s="363"/>
      <c r="I1062" s="94"/>
      <c r="J1062" s="163"/>
      <c r="K1062" s="96"/>
      <c r="L1062" s="163"/>
      <c r="M1062" s="196"/>
    </row>
    <row r="1063" spans="1:13" s="165" customFormat="1" ht="20.100000000000001" customHeight="1" x14ac:dyDescent="0.2">
      <c r="A1063" s="361"/>
      <c r="B1063" s="158"/>
      <c r="C1063" s="160"/>
      <c r="D1063" s="160"/>
      <c r="E1063" s="161"/>
      <c r="F1063" s="162"/>
      <c r="G1063" s="92"/>
      <c r="H1063" s="363"/>
      <c r="I1063" s="94"/>
      <c r="J1063" s="163"/>
      <c r="K1063" s="96"/>
      <c r="L1063" s="163"/>
      <c r="M1063" s="196"/>
    </row>
    <row r="1064" spans="1:13" s="165" customFormat="1" ht="20.100000000000001" customHeight="1" x14ac:dyDescent="0.2">
      <c r="A1064" s="361"/>
      <c r="B1064" s="158">
        <v>5942</v>
      </c>
      <c r="C1064" s="160"/>
      <c r="D1064" s="160"/>
      <c r="E1064" s="161">
        <v>12</v>
      </c>
      <c r="F1064" s="162" t="s">
        <v>438</v>
      </c>
      <c r="G1064" s="92"/>
      <c r="H1064" s="363"/>
      <c r="I1064" s="94"/>
      <c r="J1064" s="163"/>
      <c r="K1064" s="96"/>
      <c r="L1064" s="163"/>
      <c r="M1064" s="196"/>
    </row>
    <row r="1065" spans="1:13" s="18" customFormat="1" ht="20.100000000000001" customHeight="1" x14ac:dyDescent="0.2">
      <c r="A1065" s="354"/>
      <c r="B1065" s="88"/>
      <c r="C1065" s="89"/>
      <c r="D1065" s="90"/>
      <c r="E1065" s="101"/>
      <c r="F1065" s="100"/>
      <c r="G1065" s="92"/>
      <c r="H1065" s="113"/>
      <c r="I1065" s="94"/>
      <c r="J1065" s="95"/>
      <c r="K1065" s="96"/>
      <c r="L1065" s="95"/>
      <c r="M1065" s="97"/>
    </row>
    <row r="1066" spans="1:13" s="165" customFormat="1" ht="20.100000000000001" customHeight="1" x14ac:dyDescent="0.2">
      <c r="A1066" s="361"/>
      <c r="B1066" s="158">
        <v>5942</v>
      </c>
      <c r="C1066" s="160"/>
      <c r="D1066" s="160"/>
      <c r="E1066" s="161">
        <v>13</v>
      </c>
      <c r="F1066" s="162" t="s">
        <v>439</v>
      </c>
      <c r="G1066" s="92"/>
      <c r="H1066" s="363"/>
      <c r="I1066" s="94"/>
      <c r="J1066" s="163"/>
      <c r="K1066" s="96"/>
      <c r="L1066" s="163"/>
      <c r="M1066" s="196"/>
    </row>
    <row r="1067" spans="1:13" s="165" customFormat="1" ht="20.100000000000001" customHeight="1" x14ac:dyDescent="0.2">
      <c r="A1067" s="361"/>
      <c r="B1067" s="158"/>
      <c r="C1067" s="160"/>
      <c r="D1067" s="160"/>
      <c r="E1067" s="161"/>
      <c r="F1067" s="366"/>
      <c r="G1067" s="92"/>
      <c r="H1067" s="363"/>
      <c r="I1067" s="94"/>
      <c r="J1067" s="163"/>
      <c r="K1067" s="96"/>
      <c r="L1067" s="163"/>
      <c r="M1067" s="196"/>
    </row>
    <row r="1068" spans="1:13" s="165" customFormat="1" ht="20.100000000000001" customHeight="1" x14ac:dyDescent="0.2">
      <c r="A1068" s="361"/>
      <c r="B1068" s="158"/>
      <c r="C1068" s="160"/>
      <c r="D1068" s="160"/>
      <c r="E1068" s="161"/>
      <c r="F1068" s="365" t="s">
        <v>440</v>
      </c>
      <c r="G1068" s="92"/>
      <c r="H1068" s="363"/>
      <c r="I1068" s="94"/>
      <c r="J1068" s="163"/>
      <c r="K1068" s="96"/>
      <c r="L1068" s="163"/>
      <c r="M1068" s="196"/>
    </row>
    <row r="1069" spans="1:13" s="165" customFormat="1" ht="20.100000000000001" customHeight="1" x14ac:dyDescent="0.2">
      <c r="A1069" s="361"/>
      <c r="B1069" s="158">
        <v>5942</v>
      </c>
      <c r="C1069" s="160"/>
      <c r="D1069" s="160"/>
      <c r="E1069" s="288">
        <v>20</v>
      </c>
      <c r="F1069" s="365" t="s">
        <v>441</v>
      </c>
      <c r="G1069" s="92"/>
      <c r="H1069" s="363"/>
      <c r="I1069" s="94"/>
      <c r="J1069" s="163"/>
      <c r="K1069" s="96"/>
      <c r="L1069" s="163"/>
      <c r="M1069" s="196"/>
    </row>
    <row r="1070" spans="1:13" s="165" customFormat="1" ht="20.100000000000001" customHeight="1" x14ac:dyDescent="0.2">
      <c r="A1070" s="361"/>
      <c r="B1070" s="158"/>
      <c r="C1070" s="160"/>
      <c r="D1070" s="160"/>
      <c r="E1070" s="288"/>
      <c r="F1070" s="364"/>
      <c r="G1070" s="92"/>
      <c r="H1070" s="363"/>
      <c r="I1070" s="94"/>
      <c r="J1070" s="163"/>
      <c r="K1070" s="96"/>
      <c r="L1070" s="163"/>
      <c r="M1070" s="196"/>
    </row>
    <row r="1071" spans="1:13" s="165" customFormat="1" ht="20.100000000000001" customHeight="1" x14ac:dyDescent="0.2">
      <c r="A1071" s="361"/>
      <c r="B1071" s="158"/>
      <c r="C1071" s="160"/>
      <c r="D1071" s="160"/>
      <c r="E1071" s="288"/>
      <c r="F1071" s="162" t="s">
        <v>442</v>
      </c>
      <c r="G1071" s="92"/>
      <c r="H1071" s="363"/>
      <c r="I1071" s="94"/>
      <c r="J1071" s="163"/>
      <c r="K1071" s="96"/>
      <c r="L1071" s="163"/>
      <c r="M1071" s="196"/>
    </row>
    <row r="1072" spans="1:13" s="165" customFormat="1" ht="20.100000000000001" customHeight="1" x14ac:dyDescent="0.2">
      <c r="A1072" s="361"/>
      <c r="B1072" s="158">
        <v>5942</v>
      </c>
      <c r="C1072" s="160"/>
      <c r="D1072" s="160"/>
      <c r="E1072" s="161">
        <v>21</v>
      </c>
      <c r="F1072" s="162" t="s">
        <v>443</v>
      </c>
      <c r="G1072" s="92"/>
      <c r="H1072" s="363"/>
      <c r="I1072" s="94"/>
      <c r="J1072" s="163"/>
      <c r="K1072" s="96"/>
      <c r="L1072" s="163"/>
      <c r="M1072" s="196"/>
    </row>
    <row r="1073" spans="1:13" s="165" customFormat="1" ht="20.100000000000001" customHeight="1" x14ac:dyDescent="0.2">
      <c r="A1073" s="361"/>
      <c r="B1073" s="158"/>
      <c r="C1073" s="160"/>
      <c r="D1073" s="160"/>
      <c r="E1073" s="161"/>
      <c r="F1073" s="162"/>
      <c r="G1073" s="92"/>
      <c r="H1073" s="363"/>
      <c r="I1073" s="94"/>
      <c r="J1073" s="163"/>
      <c r="K1073" s="96"/>
      <c r="L1073" s="163"/>
      <c r="M1073" s="196"/>
    </row>
    <row r="1074" spans="1:13" s="165" customFormat="1" ht="20.100000000000001" customHeight="1" x14ac:dyDescent="0.2">
      <c r="A1074" s="361"/>
      <c r="B1074" s="158"/>
      <c r="C1074" s="160"/>
      <c r="D1074" s="160"/>
      <c r="E1074" s="161"/>
      <c r="F1074" s="162" t="s">
        <v>444</v>
      </c>
      <c r="G1074" s="92"/>
      <c r="H1074" s="363"/>
      <c r="I1074" s="94"/>
      <c r="J1074" s="163"/>
      <c r="K1074" s="96"/>
      <c r="L1074" s="163"/>
      <c r="M1074" s="196"/>
    </row>
    <row r="1075" spans="1:13" s="165" customFormat="1" ht="20.100000000000001" customHeight="1" x14ac:dyDescent="0.2">
      <c r="A1075" s="361"/>
      <c r="B1075" s="158">
        <v>5942</v>
      </c>
      <c r="C1075" s="160"/>
      <c r="D1075" s="160"/>
      <c r="E1075" s="161">
        <v>22</v>
      </c>
      <c r="F1075" s="162" t="s">
        <v>445</v>
      </c>
      <c r="G1075" s="92"/>
      <c r="H1075" s="363"/>
      <c r="I1075" s="94"/>
      <c r="J1075" s="163"/>
      <c r="K1075" s="96"/>
      <c r="L1075" s="163"/>
      <c r="M1075" s="196"/>
    </row>
    <row r="1076" spans="1:13" s="165" customFormat="1" ht="20.100000000000001" customHeight="1" x14ac:dyDescent="0.2">
      <c r="A1076" s="361"/>
      <c r="B1076" s="158"/>
      <c r="C1076" s="160"/>
      <c r="D1076" s="160"/>
      <c r="E1076" s="161"/>
      <c r="F1076" s="162"/>
      <c r="G1076" s="92"/>
      <c r="H1076" s="363"/>
      <c r="I1076" s="94"/>
      <c r="J1076" s="163"/>
      <c r="K1076" s="96"/>
      <c r="L1076" s="163"/>
      <c r="M1076" s="196"/>
    </row>
    <row r="1077" spans="1:13" s="165" customFormat="1" ht="20.100000000000001" customHeight="1" x14ac:dyDescent="0.2">
      <c r="A1077" s="361"/>
      <c r="B1077" s="158"/>
      <c r="C1077" s="160"/>
      <c r="D1077" s="160"/>
      <c r="E1077" s="161"/>
      <c r="F1077" s="162" t="s">
        <v>446</v>
      </c>
      <c r="G1077" s="92"/>
      <c r="H1077" s="363"/>
      <c r="I1077" s="94"/>
      <c r="J1077" s="163"/>
      <c r="K1077" s="96"/>
      <c r="L1077" s="163"/>
      <c r="M1077" s="196"/>
    </row>
    <row r="1078" spans="1:13" s="165" customFormat="1" ht="20.100000000000001" customHeight="1" x14ac:dyDescent="0.2">
      <c r="A1078" s="361"/>
      <c r="B1078" s="158">
        <v>5942</v>
      </c>
      <c r="C1078" s="160"/>
      <c r="D1078" s="160"/>
      <c r="E1078" s="161">
        <v>23</v>
      </c>
      <c r="F1078" s="162" t="s">
        <v>447</v>
      </c>
      <c r="G1078" s="92"/>
      <c r="H1078" s="363"/>
      <c r="I1078" s="94"/>
      <c r="J1078" s="163"/>
      <c r="K1078" s="96"/>
      <c r="L1078" s="163"/>
      <c r="M1078" s="196"/>
    </row>
    <row r="1079" spans="1:13" s="165" customFormat="1" ht="20.100000000000001" customHeight="1" x14ac:dyDescent="0.2">
      <c r="A1079" s="361"/>
      <c r="B1079" s="158"/>
      <c r="C1079" s="160"/>
      <c r="D1079" s="160"/>
      <c r="E1079" s="161"/>
      <c r="F1079" s="162"/>
      <c r="G1079" s="92"/>
      <c r="H1079" s="363"/>
      <c r="I1079" s="94"/>
      <c r="J1079" s="163"/>
      <c r="K1079" s="96"/>
      <c r="L1079" s="163"/>
      <c r="M1079" s="196"/>
    </row>
    <row r="1080" spans="1:13" s="165" customFormat="1" ht="20.100000000000001" customHeight="1" x14ac:dyDescent="0.2">
      <c r="A1080" s="361"/>
      <c r="B1080" s="158"/>
      <c r="C1080" s="160"/>
      <c r="D1080" s="160"/>
      <c r="E1080" s="161"/>
      <c r="F1080" s="162" t="s">
        <v>448</v>
      </c>
      <c r="G1080" s="92"/>
      <c r="H1080" s="363"/>
      <c r="I1080" s="94"/>
      <c r="J1080" s="163"/>
      <c r="K1080" s="96"/>
      <c r="L1080" s="163"/>
      <c r="M1080" s="196"/>
    </row>
    <row r="1081" spans="1:13" s="165" customFormat="1" ht="20.100000000000001" customHeight="1" x14ac:dyDescent="0.2">
      <c r="A1081" s="361"/>
      <c r="B1081" s="158">
        <v>5942</v>
      </c>
      <c r="C1081" s="160"/>
      <c r="D1081" s="160"/>
      <c r="E1081" s="161">
        <v>24</v>
      </c>
      <c r="F1081" s="162" t="s">
        <v>449</v>
      </c>
      <c r="G1081" s="92"/>
      <c r="H1081" s="363"/>
      <c r="I1081" s="94"/>
      <c r="J1081" s="163"/>
      <c r="K1081" s="96"/>
      <c r="L1081" s="163"/>
      <c r="M1081" s="196"/>
    </row>
    <row r="1082" spans="1:13" s="165" customFormat="1" ht="20.100000000000001" customHeight="1" x14ac:dyDescent="0.2">
      <c r="A1082" s="361"/>
      <c r="B1082" s="158"/>
      <c r="C1082" s="160"/>
      <c r="D1082" s="160"/>
      <c r="E1082" s="161"/>
      <c r="F1082" s="162"/>
      <c r="G1082" s="92"/>
      <c r="H1082" s="363"/>
      <c r="I1082" s="94"/>
      <c r="J1082" s="163"/>
      <c r="K1082" s="96"/>
      <c r="L1082" s="163"/>
      <c r="M1082" s="196"/>
    </row>
    <row r="1083" spans="1:13" s="165" customFormat="1" ht="9.9499999999999993" customHeight="1" x14ac:dyDescent="0.2">
      <c r="A1083" s="361"/>
      <c r="B1083" s="158"/>
      <c r="C1083" s="160"/>
      <c r="D1083" s="160"/>
      <c r="E1083" s="161"/>
      <c r="F1083" s="162"/>
      <c r="G1083" s="92"/>
      <c r="H1083" s="363"/>
      <c r="I1083" s="94"/>
      <c r="J1083" s="163"/>
      <c r="K1083" s="96"/>
      <c r="L1083" s="163"/>
      <c r="M1083" s="196"/>
    </row>
    <row r="1084" spans="1:13" s="165" customFormat="1" ht="20.100000000000001" customHeight="1" x14ac:dyDescent="0.2">
      <c r="A1084" s="361"/>
      <c r="B1084" s="158"/>
      <c r="C1084" s="160"/>
      <c r="D1084" s="160"/>
      <c r="E1084" s="161"/>
      <c r="F1084" s="162"/>
      <c r="G1084" s="92"/>
      <c r="H1084" s="363"/>
      <c r="I1084" s="94"/>
      <c r="J1084" s="163"/>
      <c r="K1084" s="96"/>
      <c r="L1084" s="163"/>
      <c r="M1084" s="196"/>
    </row>
    <row r="1085" spans="1:13" s="165" customFormat="1" ht="31.5" customHeight="1" x14ac:dyDescent="0.2">
      <c r="A1085" s="361"/>
      <c r="B1085" s="158">
        <v>5942</v>
      </c>
      <c r="C1085" s="160"/>
      <c r="D1085" s="160"/>
      <c r="E1085" s="161">
        <v>25</v>
      </c>
      <c r="F1085" s="162" t="s">
        <v>450</v>
      </c>
      <c r="G1085" s="92"/>
      <c r="H1085" s="363"/>
      <c r="I1085" s="94"/>
      <c r="J1085" s="163"/>
      <c r="K1085" s="96"/>
      <c r="L1085" s="163"/>
      <c r="M1085" s="196"/>
    </row>
    <row r="1086" spans="1:13" s="165" customFormat="1" ht="20.100000000000001" customHeight="1" x14ac:dyDescent="0.2">
      <c r="A1086" s="361"/>
      <c r="B1086" s="158"/>
      <c r="C1086" s="160"/>
      <c r="D1086" s="160"/>
      <c r="E1086" s="161"/>
      <c r="F1086" s="132" t="s">
        <v>451</v>
      </c>
      <c r="G1086" s="367"/>
      <c r="H1086" s="368"/>
      <c r="I1086" s="369"/>
      <c r="J1086" s="370"/>
      <c r="K1086" s="371"/>
      <c r="L1086" s="370"/>
      <c r="M1086" s="164"/>
    </row>
    <row r="1087" spans="1:13" s="165" customFormat="1" ht="20.100000000000001" customHeight="1" x14ac:dyDescent="0.2">
      <c r="A1087" s="361"/>
      <c r="B1087" s="158"/>
      <c r="C1087" s="160"/>
      <c r="D1087" s="160"/>
      <c r="E1087" s="161"/>
      <c r="F1087" s="137"/>
      <c r="G1087" s="92"/>
      <c r="H1087" s="363"/>
      <c r="I1087" s="94"/>
      <c r="J1087" s="163"/>
      <c r="K1087" s="96"/>
      <c r="L1087" s="163"/>
      <c r="M1087" s="164"/>
    </row>
    <row r="1088" spans="1:13" s="18" customFormat="1" ht="20.25" customHeight="1" thickBot="1" x14ac:dyDescent="0.25">
      <c r="A1088" s="354"/>
      <c r="B1088" s="88"/>
      <c r="C1088" s="89"/>
      <c r="D1088" s="89"/>
      <c r="E1088" s="90"/>
      <c r="F1088" s="137"/>
      <c r="G1088" s="92"/>
      <c r="H1088" s="113"/>
      <c r="I1088" s="94"/>
      <c r="J1088" s="95"/>
      <c r="K1088" s="96"/>
      <c r="L1088" s="95"/>
      <c r="M1088" s="134"/>
    </row>
    <row r="1089" spans="1:13" s="18" customFormat="1" ht="20.100000000000001" customHeight="1" x14ac:dyDescent="0.2">
      <c r="A1089" s="354"/>
      <c r="B1089" s="88"/>
      <c r="C1089" s="89"/>
      <c r="D1089" s="89"/>
      <c r="E1089" s="114"/>
      <c r="F1089" s="115" t="s">
        <v>452</v>
      </c>
      <c r="G1089" s="116">
        <f t="shared" ref="G1089:L1089" si="69">G1053+G1062+G1064+++G1066+G1072+G1075+G1078+G1081</f>
        <v>4000100</v>
      </c>
      <c r="H1089" s="372">
        <f t="shared" si="69"/>
        <v>0</v>
      </c>
      <c r="I1089" s="215">
        <f t="shared" si="69"/>
        <v>0</v>
      </c>
      <c r="J1089" s="214">
        <f t="shared" si="69"/>
        <v>0</v>
      </c>
      <c r="K1089" s="216">
        <f t="shared" si="69"/>
        <v>4553653.34</v>
      </c>
      <c r="L1089" s="214">
        <f t="shared" si="69"/>
        <v>0</v>
      </c>
      <c r="M1089" s="134"/>
    </row>
    <row r="1090" spans="1:13" s="18" customFormat="1" ht="20.100000000000001" customHeight="1" thickBot="1" x14ac:dyDescent="0.25">
      <c r="A1090" s="373"/>
      <c r="B1090" s="118"/>
      <c r="C1090" s="119"/>
      <c r="D1090" s="119"/>
      <c r="E1090" s="120"/>
      <c r="F1090" s="121" t="s">
        <v>78</v>
      </c>
      <c r="G1090" s="122"/>
      <c r="H1090" s="140"/>
      <c r="I1090" s="124"/>
      <c r="J1090" s="125"/>
      <c r="K1090" s="126"/>
      <c r="L1090" s="125"/>
      <c r="M1090" s="141"/>
    </row>
    <row r="1091" spans="1:13" ht="15" customHeight="1" x14ac:dyDescent="0.15">
      <c r="B1091" s="1">
        <v>21</v>
      </c>
      <c r="C1091" s="2"/>
      <c r="D1091" s="2"/>
      <c r="E1091" s="2"/>
      <c r="F1091" s="3"/>
      <c r="G1091" s="4"/>
      <c r="H1091" s="5"/>
      <c r="I1091" s="6"/>
      <c r="J1091" s="5"/>
      <c r="K1091" s="7"/>
      <c r="L1091" s="5"/>
      <c r="M1091" s="8">
        <f>B1091</f>
        <v>21</v>
      </c>
    </row>
    <row r="1092" spans="1:13" s="11" customFormat="1" ht="15" customHeight="1" x14ac:dyDescent="0.2">
      <c r="B1092" s="10" t="s">
        <v>0</v>
      </c>
      <c r="C1092" s="10"/>
      <c r="D1092" s="10"/>
      <c r="E1092" s="10"/>
      <c r="F1092" s="10"/>
      <c r="G1092" s="10"/>
      <c r="H1092" s="10" t="s">
        <v>1</v>
      </c>
      <c r="I1092" s="10"/>
      <c r="J1092" s="10"/>
      <c r="K1092" s="10"/>
      <c r="L1092" s="10"/>
      <c r="M1092" s="10"/>
    </row>
    <row r="1093" spans="1:13" s="18" customFormat="1" ht="15" customHeight="1" thickBot="1" x14ac:dyDescent="0.25">
      <c r="B1093" s="8"/>
      <c r="C1093" s="12"/>
      <c r="D1093" s="12"/>
      <c r="E1093" s="12"/>
      <c r="F1093" s="13"/>
      <c r="G1093" s="14"/>
      <c r="H1093" s="15"/>
      <c r="I1093" s="16"/>
      <c r="J1093" s="15"/>
      <c r="K1093" s="17"/>
      <c r="L1093" s="15"/>
      <c r="M1093" s="12"/>
    </row>
    <row r="1094" spans="1:13" s="18" customFormat="1" ht="15" customHeight="1" x14ac:dyDescent="0.2">
      <c r="B1094" s="19" t="s">
        <v>2</v>
      </c>
      <c r="C1094" s="20"/>
      <c r="D1094" s="20"/>
      <c r="E1094" s="20"/>
      <c r="F1094" s="21"/>
      <c r="G1094" s="22" t="s">
        <v>3</v>
      </c>
      <c r="H1094" s="23" t="s">
        <v>4</v>
      </c>
      <c r="I1094" s="24" t="s">
        <v>5</v>
      </c>
      <c r="J1094" s="25" t="s">
        <v>6</v>
      </c>
      <c r="K1094" s="26" t="s">
        <v>7</v>
      </c>
      <c r="L1094" s="27" t="s">
        <v>8</v>
      </c>
      <c r="M1094" s="28"/>
    </row>
    <row r="1095" spans="1:13" s="12" customFormat="1" ht="15" customHeight="1" x14ac:dyDescent="0.2">
      <c r="B1095" s="29" t="s">
        <v>9</v>
      </c>
      <c r="C1095" s="30" t="s">
        <v>10</v>
      </c>
      <c r="D1095" s="31"/>
      <c r="E1095" s="32"/>
      <c r="F1095" s="33" t="s">
        <v>11</v>
      </c>
      <c r="G1095" s="34" t="s">
        <v>12</v>
      </c>
      <c r="H1095" s="35" t="s">
        <v>13</v>
      </c>
      <c r="I1095" s="36" t="s">
        <v>14</v>
      </c>
      <c r="J1095" s="37" t="s">
        <v>7</v>
      </c>
      <c r="K1095" s="38" t="s">
        <v>15</v>
      </c>
      <c r="L1095" s="39" t="s">
        <v>16</v>
      </c>
      <c r="M1095" s="40" t="s">
        <v>17</v>
      </c>
    </row>
    <row r="1096" spans="1:13" s="12" customFormat="1" ht="15" customHeight="1" x14ac:dyDescent="0.2">
      <c r="B1096" s="41" t="s">
        <v>18</v>
      </c>
      <c r="C1096" s="42" t="s">
        <v>19</v>
      </c>
      <c r="D1096" s="43"/>
      <c r="E1096" s="44"/>
      <c r="F1096" s="33"/>
      <c r="G1096" s="34" t="s">
        <v>20</v>
      </c>
      <c r="H1096" s="35" t="s">
        <v>21</v>
      </c>
      <c r="I1096" s="36" t="s">
        <v>22</v>
      </c>
      <c r="J1096" s="37" t="s">
        <v>23</v>
      </c>
      <c r="K1096" s="38" t="s">
        <v>24</v>
      </c>
      <c r="L1096" s="39" t="s">
        <v>25</v>
      </c>
      <c r="M1096" s="45" t="s">
        <v>26</v>
      </c>
    </row>
    <row r="1097" spans="1:13" s="18" customFormat="1" ht="15" customHeight="1" x14ac:dyDescent="0.2">
      <c r="B1097" s="46"/>
      <c r="C1097" s="47" t="s">
        <v>27</v>
      </c>
      <c r="D1097" s="47" t="s">
        <v>28</v>
      </c>
      <c r="E1097" s="48" t="s">
        <v>29</v>
      </c>
      <c r="F1097" s="49" t="s">
        <v>30</v>
      </c>
      <c r="G1097" s="34" t="s">
        <v>31</v>
      </c>
      <c r="H1097" s="35" t="s">
        <v>32</v>
      </c>
      <c r="I1097" s="36" t="s">
        <v>33</v>
      </c>
      <c r="J1097" s="37" t="s">
        <v>34</v>
      </c>
      <c r="K1097" s="38" t="s">
        <v>35</v>
      </c>
      <c r="L1097" s="39" t="s">
        <v>36</v>
      </c>
      <c r="M1097" s="45"/>
    </row>
    <row r="1098" spans="1:13" s="18" customFormat="1" ht="15" customHeight="1" x14ac:dyDescent="0.2">
      <c r="B1098" s="46"/>
      <c r="C1098" s="50" t="s">
        <v>37</v>
      </c>
      <c r="D1098" s="50" t="s">
        <v>38</v>
      </c>
      <c r="E1098" s="51" t="s">
        <v>39</v>
      </c>
      <c r="F1098" s="49"/>
      <c r="G1098" s="34"/>
      <c r="H1098" s="52" t="s">
        <v>40</v>
      </c>
      <c r="I1098" s="36" t="s">
        <v>41</v>
      </c>
      <c r="J1098" s="37" t="s">
        <v>42</v>
      </c>
      <c r="K1098" s="38" t="s">
        <v>43</v>
      </c>
      <c r="L1098" s="39"/>
      <c r="M1098" s="45"/>
    </row>
    <row r="1099" spans="1:13" s="18" customFormat="1" ht="15" customHeight="1" x14ac:dyDescent="0.2">
      <c r="B1099" s="46"/>
      <c r="C1099" s="50"/>
      <c r="D1099" s="50"/>
      <c r="E1099" s="13"/>
      <c r="F1099" s="53"/>
      <c r="G1099" s="34"/>
      <c r="H1099" s="52" t="s">
        <v>44</v>
      </c>
      <c r="I1099" s="36" t="s">
        <v>45</v>
      </c>
      <c r="J1099" s="37" t="s">
        <v>46</v>
      </c>
      <c r="K1099" s="38"/>
      <c r="L1099" s="39"/>
      <c r="M1099" s="45"/>
    </row>
    <row r="1100" spans="1:13" s="18" customFormat="1" ht="15" customHeight="1" x14ac:dyDescent="0.2">
      <c r="B1100" s="54"/>
      <c r="C1100" s="55"/>
      <c r="D1100" s="55"/>
      <c r="E1100" s="56"/>
      <c r="F1100" s="53"/>
      <c r="G1100" s="34"/>
      <c r="H1100" s="52" t="s">
        <v>47</v>
      </c>
      <c r="I1100" s="36" t="s">
        <v>48</v>
      </c>
      <c r="J1100" s="37"/>
      <c r="K1100" s="38"/>
      <c r="L1100" s="39"/>
      <c r="M1100" s="45"/>
    </row>
    <row r="1101" spans="1:13" s="18" customFormat="1" ht="15" customHeight="1" x14ac:dyDescent="0.2">
      <c r="B1101" s="54"/>
      <c r="C1101" s="55"/>
      <c r="D1101" s="55"/>
      <c r="E1101" s="56"/>
      <c r="F1101" s="53"/>
      <c r="G1101" s="34"/>
      <c r="H1101" s="52" t="s">
        <v>49</v>
      </c>
      <c r="I1101" s="36" t="s">
        <v>50</v>
      </c>
      <c r="J1101" s="37"/>
      <c r="K1101" s="38"/>
      <c r="L1101" s="39"/>
      <c r="M1101" s="45"/>
    </row>
    <row r="1102" spans="1:13" s="18" customFormat="1" ht="15" customHeight="1" x14ac:dyDescent="0.2">
      <c r="B1102" s="54"/>
      <c r="C1102" s="55"/>
      <c r="D1102" s="55"/>
      <c r="E1102" s="56"/>
      <c r="F1102" s="53"/>
      <c r="G1102" s="34"/>
      <c r="H1102" s="52" t="s">
        <v>51</v>
      </c>
      <c r="I1102" s="36" t="s">
        <v>52</v>
      </c>
      <c r="J1102" s="37"/>
      <c r="K1102" s="38"/>
      <c r="L1102" s="39"/>
      <c r="M1102" s="45"/>
    </row>
    <row r="1103" spans="1:13" s="18" customFormat="1" ht="15" customHeight="1" x14ac:dyDescent="0.2">
      <c r="B1103" s="54"/>
      <c r="C1103" s="55"/>
      <c r="D1103" s="55"/>
      <c r="E1103" s="56"/>
      <c r="F1103" s="53"/>
      <c r="G1103" s="34"/>
      <c r="H1103" s="52" t="s">
        <v>53</v>
      </c>
      <c r="I1103" s="36" t="s">
        <v>54</v>
      </c>
      <c r="J1103" s="37"/>
      <c r="K1103" s="38"/>
      <c r="L1103" s="39"/>
      <c r="M1103" s="45"/>
    </row>
    <row r="1104" spans="1:13" s="18" customFormat="1" ht="15" customHeight="1" thickBot="1" x14ac:dyDescent="0.25">
      <c r="B1104" s="57">
        <v>2</v>
      </c>
      <c r="C1104" s="58">
        <v>3</v>
      </c>
      <c r="D1104" s="58">
        <v>4</v>
      </c>
      <c r="E1104" s="59">
        <v>5</v>
      </c>
      <c r="F1104" s="60">
        <v>6</v>
      </c>
      <c r="G1104" s="61">
        <v>7</v>
      </c>
      <c r="H1104" s="62">
        <v>8</v>
      </c>
      <c r="I1104" s="63">
        <v>9</v>
      </c>
      <c r="J1104" s="60">
        <v>10</v>
      </c>
      <c r="K1104" s="64">
        <v>11</v>
      </c>
      <c r="L1104" s="60">
        <v>12</v>
      </c>
      <c r="M1104" s="65">
        <v>13</v>
      </c>
    </row>
    <row r="1105" spans="2:13" s="18" customFormat="1" ht="15" customHeight="1" thickTop="1" x14ac:dyDescent="0.2">
      <c r="B1105" s="66"/>
      <c r="C1105" s="67"/>
      <c r="D1105" s="67"/>
      <c r="E1105" s="68"/>
      <c r="F1105" s="69"/>
      <c r="G1105" s="180"/>
      <c r="H1105" s="181"/>
      <c r="I1105" s="72"/>
      <c r="J1105" s="182"/>
      <c r="K1105" s="183"/>
      <c r="L1105" s="182"/>
      <c r="M1105" s="184"/>
    </row>
    <row r="1106" spans="2:13" s="18" customFormat="1" ht="15" customHeight="1" x14ac:dyDescent="0.2">
      <c r="B1106" s="76"/>
      <c r="C1106" s="77"/>
      <c r="D1106" s="77"/>
      <c r="E1106" s="78"/>
      <c r="F1106" s="200" t="s">
        <v>432</v>
      </c>
      <c r="G1106" s="230">
        <f t="shared" ref="G1106:L1106" si="70">G1089</f>
        <v>4000100</v>
      </c>
      <c r="H1106" s="231">
        <f t="shared" si="70"/>
        <v>0</v>
      </c>
      <c r="I1106" s="232">
        <f t="shared" si="70"/>
        <v>0</v>
      </c>
      <c r="J1106" s="231">
        <f t="shared" si="70"/>
        <v>0</v>
      </c>
      <c r="K1106" s="233">
        <f t="shared" si="70"/>
        <v>4553653.34</v>
      </c>
      <c r="L1106" s="231">
        <f t="shared" si="70"/>
        <v>0</v>
      </c>
      <c r="M1106" s="234"/>
    </row>
    <row r="1107" spans="2:13" s="18" customFormat="1" ht="15" customHeight="1" x14ac:dyDescent="0.2">
      <c r="B1107" s="76"/>
      <c r="C1107" s="77"/>
      <c r="D1107" s="77"/>
      <c r="E1107" s="78"/>
      <c r="F1107" s="49"/>
      <c r="G1107" s="218"/>
      <c r="H1107" s="219"/>
      <c r="I1107" s="220"/>
      <c r="J1107" s="213"/>
      <c r="K1107" s="221"/>
      <c r="L1107" s="213"/>
      <c r="M1107" s="222"/>
    </row>
    <row r="1108" spans="2:13" s="18" customFormat="1" ht="20.100000000000001" customHeight="1" x14ac:dyDescent="0.2">
      <c r="B1108" s="88"/>
      <c r="C1108" s="89"/>
      <c r="D1108" s="89"/>
      <c r="E1108" s="90"/>
      <c r="F1108" s="98" t="s">
        <v>453</v>
      </c>
      <c r="G1108" s="92"/>
      <c r="H1108" s="93"/>
      <c r="I1108" s="94"/>
      <c r="J1108" s="95"/>
      <c r="K1108" s="96"/>
      <c r="L1108" s="95"/>
      <c r="M1108" s="97"/>
    </row>
    <row r="1109" spans="2:13" s="18" customFormat="1" ht="20.100000000000001" customHeight="1" x14ac:dyDescent="0.2">
      <c r="B1109" s="88"/>
      <c r="C1109" s="89"/>
      <c r="D1109" s="89">
        <v>40</v>
      </c>
      <c r="E1109" s="90"/>
      <c r="F1109" s="99" t="s">
        <v>454</v>
      </c>
      <c r="G1109" s="92"/>
      <c r="H1109" s="93"/>
      <c r="I1109" s="94"/>
      <c r="J1109" s="95"/>
      <c r="K1109" s="96"/>
      <c r="L1109" s="95"/>
      <c r="M1109" s="97"/>
    </row>
    <row r="1110" spans="2:13" s="18" customFormat="1" ht="20.100000000000001" customHeight="1" x14ac:dyDescent="0.2">
      <c r="B1110" s="88"/>
      <c r="C1110" s="89"/>
      <c r="D1110" s="89"/>
      <c r="E1110" s="90"/>
      <c r="F1110" s="53"/>
      <c r="G1110" s="92"/>
      <c r="H1110" s="93"/>
      <c r="I1110" s="94"/>
      <c r="J1110" s="95"/>
      <c r="K1110" s="96"/>
      <c r="L1110" s="95"/>
      <c r="M1110" s="97"/>
    </row>
    <row r="1111" spans="2:13" s="18" customFormat="1" ht="20.100000000000001" customHeight="1" x14ac:dyDescent="0.2">
      <c r="B1111" s="88"/>
      <c r="C1111" s="89"/>
      <c r="D1111" s="89"/>
      <c r="E1111" s="90"/>
      <c r="F1111" s="33" t="s">
        <v>455</v>
      </c>
      <c r="G1111" s="92"/>
      <c r="H1111" s="93"/>
      <c r="I1111" s="94"/>
      <c r="J1111" s="95"/>
      <c r="K1111" s="96"/>
      <c r="L1111" s="95"/>
      <c r="M1111" s="97"/>
    </row>
    <row r="1112" spans="2:13" s="18" customFormat="1" ht="20.100000000000001" customHeight="1" x14ac:dyDescent="0.2">
      <c r="B1112" s="88">
        <v>5927</v>
      </c>
      <c r="C1112" s="89"/>
      <c r="D1112" s="89"/>
      <c r="E1112" s="90">
        <v>10</v>
      </c>
      <c r="F1112" s="49" t="s">
        <v>456</v>
      </c>
      <c r="G1112" s="103"/>
      <c r="H1112" s="104"/>
      <c r="I1112" s="94"/>
      <c r="J1112" s="95"/>
      <c r="K1112" s="96"/>
      <c r="L1112" s="95"/>
      <c r="M1112" s="97"/>
    </row>
    <row r="1113" spans="2:13" s="18" customFormat="1" ht="20.100000000000001" customHeight="1" x14ac:dyDescent="0.2">
      <c r="B1113" s="88"/>
      <c r="C1113" s="89"/>
      <c r="D1113" s="89"/>
      <c r="E1113" s="90"/>
      <c r="F1113" s="49"/>
      <c r="G1113" s="103"/>
      <c r="H1113" s="104"/>
      <c r="I1113" s="94"/>
      <c r="J1113" s="95"/>
      <c r="K1113" s="96"/>
      <c r="L1113" s="95"/>
      <c r="M1113" s="97"/>
    </row>
    <row r="1114" spans="2:13" s="18" customFormat="1" ht="20.100000000000001" customHeight="1" x14ac:dyDescent="0.2">
      <c r="B1114" s="88"/>
      <c r="C1114" s="89"/>
      <c r="D1114" s="89"/>
      <c r="E1114" s="90"/>
      <c r="F1114" s="49"/>
      <c r="G1114" s="103"/>
      <c r="H1114" s="104"/>
      <c r="I1114" s="94"/>
      <c r="J1114" s="95"/>
      <c r="K1114" s="96"/>
      <c r="L1114" s="95"/>
      <c r="M1114" s="97"/>
    </row>
    <row r="1115" spans="2:13" s="18" customFormat="1" ht="20.100000000000001" customHeight="1" x14ac:dyDescent="0.2">
      <c r="B1115" s="88"/>
      <c r="C1115" s="89"/>
      <c r="D1115" s="89"/>
      <c r="E1115" s="90"/>
      <c r="F1115" s="33" t="s">
        <v>457</v>
      </c>
      <c r="G1115" s="92"/>
      <c r="H1115" s="93"/>
      <c r="I1115" s="94"/>
      <c r="J1115" s="95"/>
      <c r="K1115" s="96"/>
      <c r="L1115" s="95"/>
      <c r="M1115" s="97"/>
    </row>
    <row r="1116" spans="2:13" s="18" customFormat="1" ht="20.100000000000001" customHeight="1" x14ac:dyDescent="0.2">
      <c r="B1116" s="88">
        <v>5925</v>
      </c>
      <c r="C1116" s="157"/>
      <c r="D1116" s="157"/>
      <c r="E1116" s="90">
        <v>20</v>
      </c>
      <c r="F1116" s="49" t="s">
        <v>458</v>
      </c>
      <c r="G1116" s="103"/>
      <c r="H1116" s="104"/>
      <c r="I1116" s="94">
        <v>33200</v>
      </c>
      <c r="J1116" s="95"/>
      <c r="K1116" s="96">
        <v>200</v>
      </c>
      <c r="L1116" s="95">
        <v>33200</v>
      </c>
      <c r="M1116" s="97"/>
    </row>
    <row r="1117" spans="2:13" s="18" customFormat="1" ht="20.100000000000001" customHeight="1" x14ac:dyDescent="0.2">
      <c r="B1117" s="88"/>
      <c r="C1117" s="157"/>
      <c r="D1117" s="157"/>
      <c r="E1117" s="90"/>
      <c r="F1117" s="49"/>
      <c r="G1117" s="103"/>
      <c r="H1117" s="104">
        <f t="shared" ref="H1117:H1124" si="71">J1117-I1117</f>
        <v>0</v>
      </c>
      <c r="I1117" s="94"/>
      <c r="J1117" s="95">
        <f t="shared" ref="J1117:J1124" si="72">K1117+L1117</f>
        <v>0</v>
      </c>
      <c r="K1117" s="96"/>
      <c r="L1117" s="95"/>
      <c r="M1117" s="97"/>
    </row>
    <row r="1118" spans="2:13" s="18" customFormat="1" ht="20.100000000000001" customHeight="1" x14ac:dyDescent="0.2">
      <c r="B1118" s="88"/>
      <c r="C1118" s="157"/>
      <c r="D1118" s="157"/>
      <c r="E1118" s="90"/>
      <c r="F1118" s="49"/>
      <c r="G1118" s="103"/>
      <c r="H1118" s="104">
        <f t="shared" si="71"/>
        <v>0</v>
      </c>
      <c r="I1118" s="94"/>
      <c r="J1118" s="95">
        <f t="shared" si="72"/>
        <v>0</v>
      </c>
      <c r="K1118" s="96"/>
      <c r="L1118" s="95"/>
      <c r="M1118" s="97"/>
    </row>
    <row r="1119" spans="2:13" s="18" customFormat="1" ht="20.100000000000001" customHeight="1" x14ac:dyDescent="0.2">
      <c r="B1119" s="88"/>
      <c r="C1119" s="89"/>
      <c r="D1119" s="89"/>
      <c r="E1119" s="90"/>
      <c r="F1119" s="49" t="s">
        <v>459</v>
      </c>
      <c r="G1119" s="92"/>
      <c r="H1119" s="104">
        <f t="shared" si="71"/>
        <v>0</v>
      </c>
      <c r="I1119" s="94"/>
      <c r="J1119" s="95">
        <f t="shared" si="72"/>
        <v>0</v>
      </c>
      <c r="K1119" s="96"/>
      <c r="L1119" s="95"/>
      <c r="M1119" s="97"/>
    </row>
    <row r="1120" spans="2:13" s="18" customFormat="1" ht="20.100000000000001" customHeight="1" x14ac:dyDescent="0.2">
      <c r="B1120" s="88"/>
      <c r="C1120" s="89"/>
      <c r="D1120" s="89"/>
      <c r="E1120" s="90"/>
      <c r="F1120" s="33" t="s">
        <v>460</v>
      </c>
      <c r="G1120" s="92"/>
      <c r="H1120" s="104">
        <f t="shared" si="71"/>
        <v>0</v>
      </c>
      <c r="I1120" s="94"/>
      <c r="J1120" s="95">
        <f t="shared" si="72"/>
        <v>0</v>
      </c>
      <c r="K1120" s="96"/>
      <c r="L1120" s="95"/>
      <c r="M1120" s="97"/>
    </row>
    <row r="1121" spans="2:13" s="18" customFormat="1" ht="32.25" customHeight="1" x14ac:dyDescent="0.2">
      <c r="B1121" s="88">
        <v>5924</v>
      </c>
      <c r="C1121" s="89"/>
      <c r="D1121" s="89"/>
      <c r="E1121" s="90">
        <v>30</v>
      </c>
      <c r="F1121" s="49" t="s">
        <v>461</v>
      </c>
      <c r="G1121" s="103"/>
      <c r="H1121" s="104">
        <f t="shared" si="71"/>
        <v>0</v>
      </c>
      <c r="I1121" s="94"/>
      <c r="J1121" s="95">
        <f t="shared" si="72"/>
        <v>0</v>
      </c>
      <c r="K1121" s="96"/>
      <c r="L1121" s="95"/>
      <c r="M1121" s="97"/>
    </row>
    <row r="1122" spans="2:13" s="18" customFormat="1" ht="32.25" customHeight="1" x14ac:dyDescent="0.2">
      <c r="B1122" s="88"/>
      <c r="C1122" s="89"/>
      <c r="D1122" s="89"/>
      <c r="E1122" s="90"/>
      <c r="F1122" s="49"/>
      <c r="G1122" s="103"/>
      <c r="H1122" s="104">
        <f t="shared" si="71"/>
        <v>0</v>
      </c>
      <c r="I1122" s="94"/>
      <c r="J1122" s="95">
        <f t="shared" si="72"/>
        <v>0</v>
      </c>
      <c r="K1122" s="96"/>
      <c r="L1122" s="95"/>
      <c r="M1122" s="97"/>
    </row>
    <row r="1123" spans="2:13" s="18" customFormat="1" ht="20.100000000000001" customHeight="1" x14ac:dyDescent="0.2">
      <c r="B1123" s="88"/>
      <c r="C1123" s="89"/>
      <c r="D1123" s="89"/>
      <c r="E1123" s="90"/>
      <c r="F1123" s="53"/>
      <c r="G1123" s="103"/>
      <c r="H1123" s="104">
        <f t="shared" si="71"/>
        <v>0</v>
      </c>
      <c r="I1123" s="94"/>
      <c r="J1123" s="95">
        <f t="shared" si="72"/>
        <v>0</v>
      </c>
      <c r="K1123" s="96"/>
      <c r="L1123" s="95"/>
      <c r="M1123" s="97"/>
    </row>
    <row r="1124" spans="2:13" s="18" customFormat="1" ht="20.100000000000001" customHeight="1" x14ac:dyDescent="0.2">
      <c r="B1124" s="88"/>
      <c r="C1124" s="89"/>
      <c r="D1124" s="89"/>
      <c r="E1124" s="90"/>
      <c r="F1124" s="33" t="s">
        <v>462</v>
      </c>
      <c r="G1124" s="92"/>
      <c r="H1124" s="104">
        <f t="shared" si="71"/>
        <v>0</v>
      </c>
      <c r="I1124" s="94"/>
      <c r="J1124" s="95">
        <f t="shared" si="72"/>
        <v>0</v>
      </c>
      <c r="K1124" s="96"/>
      <c r="L1124" s="95"/>
      <c r="M1124" s="97"/>
    </row>
    <row r="1125" spans="2:13" s="18" customFormat="1" ht="20.100000000000001" customHeight="1" x14ac:dyDescent="0.2">
      <c r="B1125" s="88">
        <v>5926</v>
      </c>
      <c r="C1125" s="89"/>
      <c r="D1125" s="89"/>
      <c r="E1125" s="90">
        <v>40</v>
      </c>
      <c r="F1125" s="49" t="s">
        <v>463</v>
      </c>
      <c r="G1125" s="103">
        <v>3000000</v>
      </c>
      <c r="H1125" s="104"/>
      <c r="I1125" s="94">
        <v>382067.32</v>
      </c>
      <c r="J1125" s="95"/>
      <c r="K1125" s="96">
        <v>5592619.6900000004</v>
      </c>
      <c r="L1125" s="156">
        <v>382067.32</v>
      </c>
      <c r="M1125" s="97"/>
    </row>
    <row r="1126" spans="2:13" s="18" customFormat="1" ht="20.100000000000001" customHeight="1" x14ac:dyDescent="0.2">
      <c r="B1126" s="88"/>
      <c r="C1126" s="89"/>
      <c r="D1126" s="89"/>
      <c r="E1126" s="90"/>
      <c r="F1126" s="49"/>
      <c r="G1126" s="103"/>
      <c r="H1126" s="104"/>
      <c r="I1126" s="94"/>
      <c r="J1126" s="95"/>
      <c r="K1126" s="96"/>
      <c r="L1126" s="95"/>
      <c r="M1126" s="97"/>
    </row>
    <row r="1127" spans="2:13" s="18" customFormat="1" ht="20.100000000000001" customHeight="1" x14ac:dyDescent="0.2">
      <c r="B1127" s="88"/>
      <c r="C1127" s="89"/>
      <c r="D1127" s="89"/>
      <c r="E1127" s="90"/>
      <c r="F1127" s="49"/>
      <c r="G1127" s="103"/>
      <c r="H1127" s="104"/>
      <c r="I1127" s="94"/>
      <c r="J1127" s="95"/>
      <c r="K1127" s="96"/>
      <c r="L1127" s="95"/>
      <c r="M1127" s="97"/>
    </row>
    <row r="1128" spans="2:13" s="18" customFormat="1" ht="20.100000000000001" customHeight="1" x14ac:dyDescent="0.2">
      <c r="B1128" s="88"/>
      <c r="C1128" s="89"/>
      <c r="D1128" s="89"/>
      <c r="E1128" s="90"/>
      <c r="F1128" s="188" t="s">
        <v>464</v>
      </c>
      <c r="G1128" s="266">
        <f t="shared" ref="G1128:L1128" si="73">G1112+G1116+G1121+G1125</f>
        <v>3000000</v>
      </c>
      <c r="H1128" s="374">
        <f t="shared" si="73"/>
        <v>0</v>
      </c>
      <c r="I1128" s="268">
        <f t="shared" si="73"/>
        <v>415267.32</v>
      </c>
      <c r="J1128" s="374">
        <f t="shared" si="73"/>
        <v>0</v>
      </c>
      <c r="K1128" s="269">
        <f t="shared" si="73"/>
        <v>5592819.6900000004</v>
      </c>
      <c r="L1128" s="374">
        <f t="shared" si="73"/>
        <v>415267.32</v>
      </c>
      <c r="M1128" s="134"/>
    </row>
    <row r="1129" spans="2:13" s="18" customFormat="1" ht="20.100000000000001" customHeight="1" x14ac:dyDescent="0.2">
      <c r="B1129" s="88"/>
      <c r="C1129" s="89"/>
      <c r="D1129" s="89"/>
      <c r="E1129" s="90"/>
      <c r="F1129" s="49"/>
      <c r="G1129" s="103"/>
      <c r="H1129" s="104"/>
      <c r="I1129" s="94"/>
      <c r="J1129" s="95"/>
      <c r="K1129" s="96"/>
      <c r="L1129" s="95"/>
      <c r="M1129" s="97"/>
    </row>
    <row r="1130" spans="2:13" s="18" customFormat="1" ht="20.100000000000001" customHeight="1" x14ac:dyDescent="0.2">
      <c r="B1130" s="88"/>
      <c r="C1130" s="89"/>
      <c r="D1130" s="89"/>
      <c r="E1130" s="90"/>
      <c r="F1130" s="49"/>
      <c r="G1130" s="103"/>
      <c r="H1130" s="104"/>
      <c r="I1130" s="94"/>
      <c r="J1130" s="95"/>
      <c r="K1130" s="96"/>
      <c r="L1130" s="95"/>
      <c r="M1130" s="97"/>
    </row>
    <row r="1131" spans="2:13" s="18" customFormat="1" ht="20.100000000000001" customHeight="1" x14ac:dyDescent="0.2">
      <c r="B1131" s="88"/>
      <c r="C1131" s="89"/>
      <c r="D1131" s="89"/>
      <c r="E1131" s="90"/>
      <c r="F1131" s="49"/>
      <c r="G1131" s="103"/>
      <c r="H1131" s="104"/>
      <c r="I1131" s="94"/>
      <c r="J1131" s="95"/>
      <c r="K1131" s="96"/>
      <c r="L1131" s="95"/>
      <c r="M1131" s="97"/>
    </row>
    <row r="1132" spans="2:13" s="18" customFormat="1" ht="20.100000000000001" customHeight="1" x14ac:dyDescent="0.2">
      <c r="B1132" s="88"/>
      <c r="C1132" s="89"/>
      <c r="D1132" s="89"/>
      <c r="E1132" s="90"/>
      <c r="F1132" s="49"/>
      <c r="G1132" s="103"/>
      <c r="H1132" s="104"/>
      <c r="I1132" s="94"/>
      <c r="J1132" s="95"/>
      <c r="K1132" s="96"/>
      <c r="L1132" s="95"/>
      <c r="M1132" s="97"/>
    </row>
    <row r="1133" spans="2:13" s="18" customFormat="1" ht="9.9499999999999993" customHeight="1" x14ac:dyDescent="0.2">
      <c r="B1133" s="88"/>
      <c r="C1133" s="89"/>
      <c r="D1133" s="89"/>
      <c r="E1133" s="90"/>
      <c r="F1133" s="49"/>
      <c r="G1133" s="103"/>
      <c r="H1133" s="104"/>
      <c r="I1133" s="94"/>
      <c r="J1133" s="95"/>
      <c r="K1133" s="96"/>
      <c r="L1133" s="95"/>
      <c r="M1133" s="97"/>
    </row>
    <row r="1134" spans="2:13" s="18" customFormat="1" ht="20.100000000000001" customHeight="1" x14ac:dyDescent="0.2">
      <c r="B1134" s="88"/>
      <c r="C1134" s="89"/>
      <c r="D1134" s="89"/>
      <c r="E1134" s="90"/>
      <c r="F1134" s="49"/>
      <c r="G1134" s="103"/>
      <c r="H1134" s="104"/>
      <c r="I1134" s="94"/>
      <c r="J1134" s="95"/>
      <c r="K1134" s="96"/>
      <c r="L1134" s="95"/>
      <c r="M1134" s="97"/>
    </row>
    <row r="1135" spans="2:13" s="18" customFormat="1" ht="20.100000000000001" customHeight="1" x14ac:dyDescent="0.2">
      <c r="B1135" s="88"/>
      <c r="C1135" s="89"/>
      <c r="D1135" s="89"/>
      <c r="E1135" s="90"/>
      <c r="F1135" s="49"/>
      <c r="G1135" s="103"/>
      <c r="H1135" s="104"/>
      <c r="I1135" s="94"/>
      <c r="J1135" s="95"/>
      <c r="K1135" s="96"/>
      <c r="L1135" s="95"/>
      <c r="M1135" s="97"/>
    </row>
    <row r="1136" spans="2:13" s="18" customFormat="1" ht="20.100000000000001" customHeight="1" x14ac:dyDescent="0.2">
      <c r="B1136" s="88"/>
      <c r="C1136" s="89"/>
      <c r="D1136" s="89"/>
      <c r="E1136" s="90"/>
      <c r="F1136" s="49"/>
      <c r="G1136" s="103"/>
      <c r="H1136" s="104"/>
      <c r="I1136" s="94"/>
      <c r="J1136" s="95"/>
      <c r="K1136" s="96"/>
      <c r="L1136" s="95"/>
      <c r="M1136" s="97"/>
    </row>
    <row r="1137" spans="2:13" s="18" customFormat="1" ht="20.100000000000001" customHeight="1" x14ac:dyDescent="0.2">
      <c r="B1137" s="88"/>
      <c r="C1137" s="89"/>
      <c r="D1137" s="89"/>
      <c r="E1137" s="90"/>
      <c r="F1137" s="49"/>
      <c r="G1137" s="103"/>
      <c r="H1137" s="104"/>
      <c r="I1137" s="94"/>
      <c r="J1137" s="95"/>
      <c r="K1137" s="96"/>
      <c r="L1137" s="95"/>
      <c r="M1137" s="97"/>
    </row>
    <row r="1138" spans="2:13" s="18" customFormat="1" ht="20.100000000000001" customHeight="1" x14ac:dyDescent="0.2">
      <c r="B1138" s="88"/>
      <c r="C1138" s="89"/>
      <c r="D1138" s="89"/>
      <c r="E1138" s="90"/>
      <c r="F1138" s="49"/>
      <c r="G1138" s="103"/>
      <c r="H1138" s="104"/>
      <c r="I1138" s="94"/>
      <c r="J1138" s="95"/>
      <c r="K1138" s="96"/>
      <c r="L1138" s="95"/>
      <c r="M1138" s="97"/>
    </row>
    <row r="1139" spans="2:13" s="18" customFormat="1" ht="20.100000000000001" customHeight="1" x14ac:dyDescent="0.2">
      <c r="B1139" s="88"/>
      <c r="C1139" s="89"/>
      <c r="D1139" s="89"/>
      <c r="E1139" s="90"/>
      <c r="F1139" s="49"/>
      <c r="G1139" s="103"/>
      <c r="H1139" s="104"/>
      <c r="I1139" s="94"/>
      <c r="J1139" s="95"/>
      <c r="K1139" s="96"/>
      <c r="L1139" s="95"/>
      <c r="M1139" s="97"/>
    </row>
    <row r="1140" spans="2:13" s="18" customFormat="1" ht="18" customHeight="1" x14ac:dyDescent="0.2">
      <c r="B1140" s="88"/>
      <c r="C1140" s="89"/>
      <c r="D1140" s="89"/>
      <c r="E1140" s="90"/>
      <c r="F1140" s="105"/>
      <c r="G1140" s="92"/>
      <c r="H1140" s="93"/>
      <c r="I1140" s="94"/>
      <c r="J1140" s="95"/>
      <c r="K1140" s="96"/>
      <c r="L1140" s="95"/>
      <c r="M1140" s="97"/>
    </row>
    <row r="1141" spans="2:13" s="18" customFormat="1" ht="20.100000000000001" customHeight="1" thickBot="1" x14ac:dyDescent="0.25">
      <c r="B1141" s="88"/>
      <c r="C1141" s="89"/>
      <c r="D1141" s="89"/>
      <c r="E1141" s="90"/>
      <c r="F1141" s="289"/>
      <c r="G1141" s="375"/>
      <c r="H1141" s="376"/>
      <c r="I1141" s="377"/>
      <c r="J1141" s="378"/>
      <c r="K1141" s="379"/>
      <c r="L1141" s="376"/>
      <c r="M1141" s="134"/>
    </row>
    <row r="1142" spans="2:13" s="12" customFormat="1" ht="34.5" customHeight="1" thickBot="1" x14ac:dyDescent="0.25">
      <c r="B1142" s="118"/>
      <c r="C1142" s="119"/>
      <c r="D1142" s="119"/>
      <c r="E1142" s="120"/>
      <c r="F1142" s="190" t="s">
        <v>465</v>
      </c>
      <c r="G1142" s="380">
        <f>G1106+G1112+G1116+G1121+G1125</f>
        <v>7000100</v>
      </c>
      <c r="H1142" s="381">
        <f>H1125+H1116+H1023+H1007</f>
        <v>0</v>
      </c>
      <c r="I1142" s="382">
        <f>I1125+I1116+I1023+I1007</f>
        <v>415267.32</v>
      </c>
      <c r="J1142" s="381">
        <f>J1125+J1116+J1023+J1007</f>
        <v>0</v>
      </c>
      <c r="K1142" s="383">
        <f>K1125+K1116+K1023+K1007</f>
        <v>10146473.030000001</v>
      </c>
      <c r="L1142" s="381">
        <f>L1125+L1116+L1023+L1007</f>
        <v>415267.32</v>
      </c>
      <c r="M1142" s="141"/>
    </row>
    <row r="1143" spans="2:13" ht="15" customHeight="1" x14ac:dyDescent="0.15">
      <c r="B1143" s="1">
        <v>22</v>
      </c>
      <c r="C1143" s="2"/>
      <c r="D1143" s="2"/>
      <c r="E1143" s="2"/>
      <c r="F1143" s="3"/>
      <c r="G1143" s="4"/>
      <c r="H1143" s="5"/>
      <c r="I1143" s="6"/>
      <c r="J1143" s="5"/>
      <c r="K1143" s="7"/>
      <c r="L1143" s="5"/>
      <c r="M1143" s="8">
        <f>B1143</f>
        <v>22</v>
      </c>
    </row>
    <row r="1144" spans="2:13" s="11" customFormat="1" ht="15" customHeight="1" x14ac:dyDescent="0.2">
      <c r="B1144" s="10" t="s">
        <v>0</v>
      </c>
      <c r="C1144" s="10"/>
      <c r="D1144" s="10"/>
      <c r="E1144" s="10"/>
      <c r="F1144" s="10"/>
      <c r="G1144" s="10"/>
      <c r="H1144" s="10" t="s">
        <v>1</v>
      </c>
      <c r="I1144" s="10"/>
      <c r="J1144" s="10"/>
      <c r="K1144" s="10"/>
      <c r="L1144" s="10"/>
      <c r="M1144" s="10"/>
    </row>
    <row r="1145" spans="2:13" s="18" customFormat="1" ht="15" customHeight="1" thickBot="1" x14ac:dyDescent="0.25">
      <c r="B1145" s="8"/>
      <c r="C1145" s="12"/>
      <c r="D1145" s="12"/>
      <c r="E1145" s="12"/>
      <c r="F1145" s="13"/>
      <c r="G1145" s="14"/>
      <c r="H1145" s="15"/>
      <c r="I1145" s="16"/>
      <c r="J1145" s="15"/>
      <c r="K1145" s="17"/>
      <c r="L1145" s="15"/>
      <c r="M1145" s="12"/>
    </row>
    <row r="1146" spans="2:13" s="18" customFormat="1" ht="15" customHeight="1" x14ac:dyDescent="0.2">
      <c r="B1146" s="19" t="s">
        <v>2</v>
      </c>
      <c r="C1146" s="20"/>
      <c r="D1146" s="20"/>
      <c r="E1146" s="20"/>
      <c r="F1146" s="21"/>
      <c r="G1146" s="22" t="s">
        <v>3</v>
      </c>
      <c r="H1146" s="23" t="s">
        <v>4</v>
      </c>
      <c r="I1146" s="24" t="s">
        <v>5</v>
      </c>
      <c r="J1146" s="25" t="s">
        <v>6</v>
      </c>
      <c r="K1146" s="26" t="s">
        <v>7</v>
      </c>
      <c r="L1146" s="27" t="s">
        <v>8</v>
      </c>
      <c r="M1146" s="28"/>
    </row>
    <row r="1147" spans="2:13" s="12" customFormat="1" ht="15" customHeight="1" x14ac:dyDescent="0.2">
      <c r="B1147" s="29" t="s">
        <v>9</v>
      </c>
      <c r="C1147" s="30" t="s">
        <v>10</v>
      </c>
      <c r="D1147" s="31"/>
      <c r="E1147" s="32"/>
      <c r="F1147" s="33" t="s">
        <v>11</v>
      </c>
      <c r="G1147" s="34" t="s">
        <v>12</v>
      </c>
      <c r="H1147" s="35" t="s">
        <v>13</v>
      </c>
      <c r="I1147" s="36" t="s">
        <v>14</v>
      </c>
      <c r="J1147" s="37" t="s">
        <v>7</v>
      </c>
      <c r="K1147" s="38" t="s">
        <v>15</v>
      </c>
      <c r="L1147" s="39" t="s">
        <v>16</v>
      </c>
      <c r="M1147" s="40" t="s">
        <v>17</v>
      </c>
    </row>
    <row r="1148" spans="2:13" s="12" customFormat="1" ht="15" customHeight="1" x14ac:dyDescent="0.2">
      <c r="B1148" s="41" t="s">
        <v>18</v>
      </c>
      <c r="C1148" s="42" t="s">
        <v>19</v>
      </c>
      <c r="D1148" s="43"/>
      <c r="E1148" s="44"/>
      <c r="F1148" s="33"/>
      <c r="G1148" s="34" t="s">
        <v>20</v>
      </c>
      <c r="H1148" s="35" t="s">
        <v>21</v>
      </c>
      <c r="I1148" s="36" t="s">
        <v>22</v>
      </c>
      <c r="J1148" s="37" t="s">
        <v>23</v>
      </c>
      <c r="K1148" s="38" t="s">
        <v>24</v>
      </c>
      <c r="L1148" s="39" t="s">
        <v>25</v>
      </c>
      <c r="M1148" s="45" t="s">
        <v>26</v>
      </c>
    </row>
    <row r="1149" spans="2:13" s="18" customFormat="1" ht="15" customHeight="1" x14ac:dyDescent="0.2">
      <c r="B1149" s="46"/>
      <c r="C1149" s="47" t="s">
        <v>27</v>
      </c>
      <c r="D1149" s="47" t="s">
        <v>28</v>
      </c>
      <c r="E1149" s="48" t="s">
        <v>29</v>
      </c>
      <c r="F1149" s="49" t="s">
        <v>30</v>
      </c>
      <c r="G1149" s="34" t="s">
        <v>31</v>
      </c>
      <c r="H1149" s="35" t="s">
        <v>32</v>
      </c>
      <c r="I1149" s="36" t="s">
        <v>33</v>
      </c>
      <c r="J1149" s="37" t="s">
        <v>34</v>
      </c>
      <c r="K1149" s="38" t="s">
        <v>35</v>
      </c>
      <c r="L1149" s="39" t="s">
        <v>36</v>
      </c>
      <c r="M1149" s="45"/>
    </row>
    <row r="1150" spans="2:13" s="18" customFormat="1" ht="15" customHeight="1" x14ac:dyDescent="0.2">
      <c r="B1150" s="46"/>
      <c r="C1150" s="50" t="s">
        <v>37</v>
      </c>
      <c r="D1150" s="50" t="s">
        <v>38</v>
      </c>
      <c r="E1150" s="51" t="s">
        <v>39</v>
      </c>
      <c r="F1150" s="49"/>
      <c r="G1150" s="34"/>
      <c r="H1150" s="52" t="s">
        <v>40</v>
      </c>
      <c r="I1150" s="36" t="s">
        <v>41</v>
      </c>
      <c r="J1150" s="37" t="s">
        <v>42</v>
      </c>
      <c r="K1150" s="38" t="s">
        <v>43</v>
      </c>
      <c r="L1150" s="39"/>
      <c r="M1150" s="45"/>
    </row>
    <row r="1151" spans="2:13" s="18" customFormat="1" ht="15" customHeight="1" x14ac:dyDescent="0.2">
      <c r="B1151" s="46"/>
      <c r="C1151" s="50"/>
      <c r="D1151" s="50"/>
      <c r="E1151" s="13"/>
      <c r="F1151" s="53"/>
      <c r="G1151" s="34"/>
      <c r="H1151" s="52" t="s">
        <v>44</v>
      </c>
      <c r="I1151" s="36" t="s">
        <v>45</v>
      </c>
      <c r="J1151" s="37" t="s">
        <v>46</v>
      </c>
      <c r="K1151" s="38"/>
      <c r="L1151" s="39"/>
      <c r="M1151" s="45"/>
    </row>
    <row r="1152" spans="2:13" s="18" customFormat="1" ht="15" customHeight="1" x14ac:dyDescent="0.2">
      <c r="B1152" s="54"/>
      <c r="C1152" s="55"/>
      <c r="D1152" s="55"/>
      <c r="E1152" s="56"/>
      <c r="F1152" s="53"/>
      <c r="G1152" s="34"/>
      <c r="H1152" s="52" t="s">
        <v>47</v>
      </c>
      <c r="I1152" s="36" t="s">
        <v>48</v>
      </c>
      <c r="J1152" s="37"/>
      <c r="K1152" s="38"/>
      <c r="L1152" s="39"/>
      <c r="M1152" s="45"/>
    </row>
    <row r="1153" spans="2:13" s="18" customFormat="1" ht="15" customHeight="1" x14ac:dyDescent="0.2">
      <c r="B1153" s="54"/>
      <c r="C1153" s="55"/>
      <c r="D1153" s="55"/>
      <c r="E1153" s="56"/>
      <c r="F1153" s="53"/>
      <c r="G1153" s="34"/>
      <c r="H1153" s="52" t="s">
        <v>49</v>
      </c>
      <c r="I1153" s="36" t="s">
        <v>50</v>
      </c>
      <c r="J1153" s="37"/>
      <c r="K1153" s="38"/>
      <c r="L1153" s="39"/>
      <c r="M1153" s="45"/>
    </row>
    <row r="1154" spans="2:13" s="18" customFormat="1" ht="15" customHeight="1" x14ac:dyDescent="0.2">
      <c r="B1154" s="54"/>
      <c r="C1154" s="55"/>
      <c r="D1154" s="55"/>
      <c r="E1154" s="56"/>
      <c r="F1154" s="53"/>
      <c r="G1154" s="34"/>
      <c r="H1154" s="52" t="s">
        <v>51</v>
      </c>
      <c r="I1154" s="36" t="s">
        <v>52</v>
      </c>
      <c r="J1154" s="37"/>
      <c r="K1154" s="38"/>
      <c r="L1154" s="39"/>
      <c r="M1154" s="45"/>
    </row>
    <row r="1155" spans="2:13" s="18" customFormat="1" ht="15" customHeight="1" x14ac:dyDescent="0.2">
      <c r="B1155" s="54"/>
      <c r="C1155" s="55"/>
      <c r="D1155" s="55"/>
      <c r="E1155" s="56"/>
      <c r="F1155" s="53"/>
      <c r="G1155" s="34"/>
      <c r="H1155" s="52" t="s">
        <v>53</v>
      </c>
      <c r="I1155" s="36" t="s">
        <v>54</v>
      </c>
      <c r="J1155" s="37"/>
      <c r="K1155" s="38"/>
      <c r="L1155" s="39"/>
      <c r="M1155" s="45"/>
    </row>
    <row r="1156" spans="2:13" s="18" customFormat="1" ht="15" customHeight="1" thickBot="1" x14ac:dyDescent="0.25">
      <c r="B1156" s="57">
        <v>2</v>
      </c>
      <c r="C1156" s="58">
        <v>3</v>
      </c>
      <c r="D1156" s="58">
        <v>4</v>
      </c>
      <c r="E1156" s="59">
        <v>5</v>
      </c>
      <c r="F1156" s="60">
        <v>6</v>
      </c>
      <c r="G1156" s="61">
        <v>7</v>
      </c>
      <c r="H1156" s="62">
        <v>8</v>
      </c>
      <c r="I1156" s="63">
        <v>9</v>
      </c>
      <c r="J1156" s="60">
        <v>10</v>
      </c>
      <c r="K1156" s="64">
        <v>11</v>
      </c>
      <c r="L1156" s="60">
        <v>12</v>
      </c>
      <c r="M1156" s="65">
        <v>13</v>
      </c>
    </row>
    <row r="1157" spans="2:13" s="18" customFormat="1" ht="15" customHeight="1" thickTop="1" x14ac:dyDescent="0.2">
      <c r="B1157" s="66"/>
      <c r="C1157" s="67"/>
      <c r="D1157" s="67"/>
      <c r="E1157" s="68"/>
      <c r="F1157" s="69"/>
      <c r="G1157" s="180"/>
      <c r="H1157" s="181"/>
      <c r="I1157" s="72"/>
      <c r="J1157" s="182"/>
      <c r="K1157" s="183"/>
      <c r="L1157" s="182"/>
      <c r="M1157" s="184"/>
    </row>
    <row r="1158" spans="2:13" s="18" customFormat="1" ht="15" customHeight="1" x14ac:dyDescent="0.2">
      <c r="B1158" s="76"/>
      <c r="C1158" s="77"/>
      <c r="D1158" s="77"/>
      <c r="E1158" s="78"/>
      <c r="F1158" s="200"/>
      <c r="G1158" s="230"/>
      <c r="H1158" s="384"/>
      <c r="I1158" s="385"/>
      <c r="J1158" s="386"/>
      <c r="K1158" s="387"/>
      <c r="L1158" s="386"/>
      <c r="M1158" s="234"/>
    </row>
    <row r="1159" spans="2:13" s="18" customFormat="1" ht="20.100000000000001" customHeight="1" x14ac:dyDescent="0.2">
      <c r="B1159" s="88"/>
      <c r="C1159" s="89"/>
      <c r="D1159" s="89"/>
      <c r="E1159" s="90"/>
      <c r="F1159" s="87" t="s">
        <v>466</v>
      </c>
      <c r="G1159" s="92"/>
      <c r="H1159" s="93"/>
      <c r="I1159" s="94"/>
      <c r="J1159" s="95"/>
      <c r="K1159" s="96"/>
      <c r="L1159" s="95"/>
      <c r="M1159" s="97"/>
    </row>
    <row r="1160" spans="2:13" s="18" customFormat="1" ht="20.100000000000001" customHeight="1" x14ac:dyDescent="0.2">
      <c r="B1160" s="88"/>
      <c r="C1160" s="89">
        <v>60</v>
      </c>
      <c r="D1160" s="89"/>
      <c r="E1160" s="90"/>
      <c r="F1160" s="91" t="s">
        <v>467</v>
      </c>
      <c r="G1160" s="92"/>
      <c r="H1160" s="93"/>
      <c r="I1160" s="94"/>
      <c r="J1160" s="95"/>
      <c r="K1160" s="96"/>
      <c r="L1160" s="95"/>
      <c r="M1160" s="97"/>
    </row>
    <row r="1161" spans="2:13" s="18" customFormat="1" ht="20.100000000000001" customHeight="1" x14ac:dyDescent="0.2">
      <c r="B1161" s="88"/>
      <c r="C1161" s="89"/>
      <c r="D1161" s="89"/>
      <c r="E1161" s="90"/>
      <c r="F1161" s="91"/>
      <c r="G1161" s="92"/>
      <c r="H1161" s="93"/>
      <c r="I1161" s="94"/>
      <c r="J1161" s="95"/>
      <c r="K1161" s="96"/>
      <c r="L1161" s="95"/>
      <c r="M1161" s="97"/>
    </row>
    <row r="1162" spans="2:13" s="18" customFormat="1" ht="20.100000000000001" customHeight="1" x14ac:dyDescent="0.2">
      <c r="B1162" s="88"/>
      <c r="C1162" s="89"/>
      <c r="D1162" s="89"/>
      <c r="E1162" s="90"/>
      <c r="F1162" s="53"/>
      <c r="G1162" s="92"/>
      <c r="H1162" s="93"/>
      <c r="I1162" s="94"/>
      <c r="J1162" s="95"/>
      <c r="K1162" s="96"/>
      <c r="L1162" s="95"/>
      <c r="M1162" s="97"/>
    </row>
    <row r="1163" spans="2:13" s="18" customFormat="1" ht="20.100000000000001" customHeight="1" x14ac:dyDescent="0.2">
      <c r="B1163" s="88"/>
      <c r="C1163" s="89"/>
      <c r="D1163" s="89"/>
      <c r="E1163" s="90"/>
      <c r="F1163" s="98" t="s">
        <v>468</v>
      </c>
      <c r="G1163" s="92"/>
      <c r="H1163" s="93"/>
      <c r="I1163" s="94"/>
      <c r="J1163" s="95"/>
      <c r="K1163" s="96"/>
      <c r="L1163" s="95"/>
      <c r="M1163" s="97"/>
    </row>
    <row r="1164" spans="2:13" s="18" customFormat="1" ht="20.100000000000001" customHeight="1" x14ac:dyDescent="0.2">
      <c r="B1164" s="88"/>
      <c r="C1164" s="89"/>
      <c r="D1164" s="89">
        <v>10</v>
      </c>
      <c r="E1164" s="90"/>
      <c r="F1164" s="99" t="s">
        <v>469</v>
      </c>
      <c r="G1164" s="92"/>
      <c r="H1164" s="93"/>
      <c r="I1164" s="94"/>
      <c r="J1164" s="95"/>
      <c r="K1164" s="96"/>
      <c r="L1164" s="95"/>
      <c r="M1164" s="97"/>
    </row>
    <row r="1165" spans="2:13" s="18" customFormat="1" ht="20.100000000000001" customHeight="1" x14ac:dyDescent="0.2">
      <c r="B1165" s="88"/>
      <c r="C1165" s="89"/>
      <c r="D1165" s="89"/>
      <c r="E1165" s="90"/>
      <c r="F1165" s="99"/>
      <c r="G1165" s="92"/>
      <c r="H1165" s="93"/>
      <c r="I1165" s="94"/>
      <c r="J1165" s="95"/>
      <c r="K1165" s="96"/>
      <c r="L1165" s="95"/>
      <c r="M1165" s="97"/>
    </row>
    <row r="1166" spans="2:13" s="18" customFormat="1" ht="20.100000000000001" customHeight="1" x14ac:dyDescent="0.2">
      <c r="B1166" s="88"/>
      <c r="C1166" s="89"/>
      <c r="D1166" s="89"/>
      <c r="E1166" s="90"/>
      <c r="F1166" s="53"/>
      <c r="G1166" s="92"/>
      <c r="H1166" s="93"/>
      <c r="I1166" s="94"/>
      <c r="J1166" s="95"/>
      <c r="K1166" s="96"/>
      <c r="L1166" s="95"/>
      <c r="M1166" s="97"/>
    </row>
    <row r="1167" spans="2:13" s="18" customFormat="1" ht="20.100000000000001" customHeight="1" x14ac:dyDescent="0.2">
      <c r="B1167" s="88"/>
      <c r="C1167" s="89"/>
      <c r="D1167" s="89"/>
      <c r="E1167" s="90"/>
      <c r="F1167" s="33" t="s">
        <v>470</v>
      </c>
      <c r="G1167" s="92"/>
      <c r="H1167" s="93"/>
      <c r="I1167" s="94"/>
      <c r="J1167" s="95"/>
      <c r="K1167" s="96"/>
      <c r="L1167" s="95"/>
      <c r="M1167" s="97"/>
    </row>
    <row r="1168" spans="2:13" s="18" customFormat="1" ht="20.100000000000001" customHeight="1" x14ac:dyDescent="0.2">
      <c r="B1168" s="88">
        <v>5951</v>
      </c>
      <c r="C1168" s="89"/>
      <c r="D1168" s="89"/>
      <c r="E1168" s="90">
        <v>10</v>
      </c>
      <c r="F1168" s="49" t="s">
        <v>471</v>
      </c>
      <c r="G1168" s="103"/>
      <c r="H1168" s="104"/>
      <c r="I1168" s="94"/>
      <c r="J1168" s="95"/>
      <c r="K1168" s="96">
        <v>26518468.460000001</v>
      </c>
      <c r="L1168" s="95"/>
      <c r="M1168" s="97"/>
    </row>
    <row r="1169" spans="2:13" s="18" customFormat="1" ht="20.100000000000001" customHeight="1" x14ac:dyDescent="0.2">
      <c r="B1169" s="88"/>
      <c r="C1169" s="89"/>
      <c r="D1169" s="89"/>
      <c r="E1169" s="90"/>
      <c r="F1169" s="49"/>
      <c r="G1169" s="103"/>
      <c r="H1169" s="104"/>
      <c r="I1169" s="94"/>
      <c r="J1169" s="95"/>
      <c r="K1169" s="96"/>
      <c r="L1169" s="95"/>
      <c r="M1169" s="97"/>
    </row>
    <row r="1170" spans="2:13" s="18" customFormat="1" ht="20.100000000000001" customHeight="1" x14ac:dyDescent="0.2">
      <c r="B1170" s="88"/>
      <c r="C1170" s="89"/>
      <c r="D1170" s="89"/>
      <c r="E1170" s="90"/>
      <c r="F1170" s="49"/>
      <c r="G1170" s="92"/>
      <c r="H1170" s="93"/>
      <c r="I1170" s="94"/>
      <c r="J1170" s="95"/>
      <c r="K1170" s="96"/>
      <c r="L1170" s="95"/>
      <c r="M1170" s="97"/>
    </row>
    <row r="1171" spans="2:13" s="18" customFormat="1" ht="20.100000000000001" customHeight="1" x14ac:dyDescent="0.2">
      <c r="B1171" s="88"/>
      <c r="C1171" s="89"/>
      <c r="D1171" s="89"/>
      <c r="E1171" s="90"/>
      <c r="F1171" s="33" t="s">
        <v>472</v>
      </c>
      <c r="G1171" s="92"/>
      <c r="H1171" s="93"/>
      <c r="I1171" s="94"/>
      <c r="J1171" s="95"/>
      <c r="K1171" s="96"/>
      <c r="L1171" s="95"/>
      <c r="M1171" s="97"/>
    </row>
    <row r="1172" spans="2:13" s="18" customFormat="1" ht="20.100000000000001" customHeight="1" x14ac:dyDescent="0.2">
      <c r="B1172" s="88">
        <v>5952</v>
      </c>
      <c r="C1172" s="89"/>
      <c r="D1172" s="89"/>
      <c r="E1172" s="90">
        <v>20</v>
      </c>
      <c r="F1172" s="49" t="s">
        <v>473</v>
      </c>
      <c r="G1172" s="103"/>
      <c r="H1172" s="104"/>
      <c r="I1172" s="94"/>
      <c r="J1172" s="95"/>
      <c r="K1172" s="96"/>
      <c r="L1172" s="95"/>
      <c r="M1172" s="97"/>
    </row>
    <row r="1173" spans="2:13" s="18" customFormat="1" ht="20.100000000000001" customHeight="1" x14ac:dyDescent="0.2">
      <c r="B1173" s="88"/>
      <c r="C1173" s="89"/>
      <c r="D1173" s="89"/>
      <c r="E1173" s="90"/>
      <c r="F1173" s="49"/>
      <c r="G1173" s="103"/>
      <c r="H1173" s="104"/>
      <c r="I1173" s="94"/>
      <c r="J1173" s="95"/>
      <c r="K1173" s="96"/>
      <c r="L1173" s="95"/>
      <c r="M1173" s="97"/>
    </row>
    <row r="1174" spans="2:13" s="18" customFormat="1" ht="20.100000000000001" customHeight="1" x14ac:dyDescent="0.2">
      <c r="B1174" s="88"/>
      <c r="C1174" s="89"/>
      <c r="D1174" s="89"/>
      <c r="E1174" s="90"/>
      <c r="F1174" s="49"/>
      <c r="G1174" s="92"/>
      <c r="H1174" s="93"/>
      <c r="I1174" s="94"/>
      <c r="J1174" s="95"/>
      <c r="K1174" s="96"/>
      <c r="L1174" s="95"/>
      <c r="M1174" s="97"/>
    </row>
    <row r="1175" spans="2:13" s="18" customFormat="1" ht="20.100000000000001" customHeight="1" x14ac:dyDescent="0.2">
      <c r="B1175" s="88"/>
      <c r="C1175" s="89"/>
      <c r="D1175" s="89"/>
      <c r="E1175" s="90"/>
      <c r="F1175" s="33" t="s">
        <v>474</v>
      </c>
      <c r="G1175" s="92"/>
      <c r="H1175" s="93"/>
      <c r="I1175" s="94"/>
      <c r="J1175" s="95"/>
      <c r="K1175" s="96"/>
      <c r="L1175" s="95"/>
      <c r="M1175" s="97"/>
    </row>
    <row r="1176" spans="2:13" s="18" customFormat="1" ht="20.100000000000001" customHeight="1" x14ac:dyDescent="0.2">
      <c r="B1176" s="88">
        <v>5953</v>
      </c>
      <c r="C1176" s="89"/>
      <c r="D1176" s="89"/>
      <c r="E1176" s="90">
        <v>30</v>
      </c>
      <c r="F1176" s="49" t="s">
        <v>475</v>
      </c>
      <c r="G1176" s="103"/>
      <c r="H1176" s="104"/>
      <c r="I1176" s="94"/>
      <c r="J1176" s="95"/>
      <c r="K1176" s="96"/>
      <c r="L1176" s="95"/>
      <c r="M1176" s="97"/>
    </row>
    <row r="1177" spans="2:13" s="18" customFormat="1" ht="20.100000000000001" customHeight="1" x14ac:dyDescent="0.2">
      <c r="B1177" s="88"/>
      <c r="C1177" s="89"/>
      <c r="D1177" s="89"/>
      <c r="E1177" s="90"/>
      <c r="F1177" s="49"/>
      <c r="G1177" s="103"/>
      <c r="H1177" s="104"/>
      <c r="I1177" s="94"/>
      <c r="J1177" s="95"/>
      <c r="K1177" s="96"/>
      <c r="L1177" s="95"/>
      <c r="M1177" s="97"/>
    </row>
    <row r="1178" spans="2:13" s="18" customFormat="1" ht="20.100000000000001" customHeight="1" x14ac:dyDescent="0.2">
      <c r="B1178" s="88"/>
      <c r="C1178" s="89"/>
      <c r="D1178" s="89"/>
      <c r="E1178" s="90"/>
      <c r="F1178" s="49"/>
      <c r="G1178" s="92"/>
      <c r="H1178" s="93"/>
      <c r="I1178" s="94"/>
      <c r="J1178" s="95"/>
      <c r="K1178" s="96"/>
      <c r="L1178" s="95"/>
      <c r="M1178" s="97"/>
    </row>
    <row r="1179" spans="2:13" s="18" customFormat="1" ht="20.100000000000001" customHeight="1" x14ac:dyDescent="0.2">
      <c r="B1179" s="88"/>
      <c r="C1179" s="89"/>
      <c r="D1179" s="89"/>
      <c r="E1179" s="90"/>
      <c r="F1179" s="33" t="s">
        <v>476</v>
      </c>
      <c r="G1179" s="92"/>
      <c r="H1179" s="93"/>
      <c r="I1179" s="94"/>
      <c r="J1179" s="95"/>
      <c r="K1179" s="96"/>
      <c r="L1179" s="95"/>
      <c r="M1179" s="97"/>
    </row>
    <row r="1180" spans="2:13" s="18" customFormat="1" ht="20.100000000000001" customHeight="1" x14ac:dyDescent="0.2">
      <c r="B1180" s="88">
        <v>5954</v>
      </c>
      <c r="C1180" s="89"/>
      <c r="D1180" s="89"/>
      <c r="E1180" s="90">
        <v>40</v>
      </c>
      <c r="F1180" s="49" t="s">
        <v>477</v>
      </c>
      <c r="G1180" s="103"/>
      <c r="H1180" s="104"/>
      <c r="I1180" s="94"/>
      <c r="J1180" s="95"/>
      <c r="K1180" s="96"/>
      <c r="L1180" s="95"/>
      <c r="M1180" s="97"/>
    </row>
    <row r="1181" spans="2:13" s="18" customFormat="1" ht="20.100000000000001" customHeight="1" x14ac:dyDescent="0.2">
      <c r="B1181" s="88"/>
      <c r="C1181" s="89"/>
      <c r="D1181" s="89"/>
      <c r="E1181" s="90"/>
      <c r="F1181" s="49"/>
      <c r="G1181" s="103"/>
      <c r="H1181" s="104"/>
      <c r="I1181" s="94"/>
      <c r="J1181" s="95"/>
      <c r="K1181" s="96"/>
      <c r="L1181" s="95"/>
      <c r="M1181" s="97"/>
    </row>
    <row r="1182" spans="2:13" s="18" customFormat="1" ht="20.100000000000001" customHeight="1" x14ac:dyDescent="0.2">
      <c r="B1182" s="88"/>
      <c r="C1182" s="89"/>
      <c r="D1182" s="89"/>
      <c r="E1182" s="90"/>
      <c r="F1182" s="49"/>
      <c r="G1182" s="103"/>
      <c r="H1182" s="104"/>
      <c r="I1182" s="94"/>
      <c r="J1182" s="95"/>
      <c r="K1182" s="96"/>
      <c r="L1182" s="95"/>
      <c r="M1182" s="97"/>
    </row>
    <row r="1183" spans="2:13" s="18" customFormat="1" ht="20.100000000000001" customHeight="1" x14ac:dyDescent="0.2">
      <c r="B1183" s="88"/>
      <c r="C1183" s="89"/>
      <c r="D1183" s="89"/>
      <c r="E1183" s="90"/>
      <c r="F1183" s="49"/>
      <c r="G1183" s="103"/>
      <c r="H1183" s="104"/>
      <c r="I1183" s="94"/>
      <c r="J1183" s="95"/>
      <c r="K1183" s="96"/>
      <c r="L1183" s="95"/>
      <c r="M1183" s="97"/>
    </row>
    <row r="1184" spans="2:13" s="18" customFormat="1" ht="20.100000000000001" customHeight="1" x14ac:dyDescent="0.2">
      <c r="B1184" s="88"/>
      <c r="C1184" s="89"/>
      <c r="D1184" s="89"/>
      <c r="E1184" s="90"/>
      <c r="F1184" s="49"/>
      <c r="G1184" s="103"/>
      <c r="H1184" s="104"/>
      <c r="I1184" s="94"/>
      <c r="J1184" s="95"/>
      <c r="K1184" s="96"/>
      <c r="L1184" s="95"/>
      <c r="M1184" s="97"/>
    </row>
    <row r="1185" spans="2:13" s="18" customFormat="1" ht="20.100000000000001" customHeight="1" x14ac:dyDescent="0.2">
      <c r="B1185" s="88"/>
      <c r="C1185" s="89"/>
      <c r="D1185" s="89"/>
      <c r="E1185" s="90"/>
      <c r="F1185" s="49"/>
      <c r="G1185" s="103"/>
      <c r="H1185" s="104"/>
      <c r="I1185" s="94"/>
      <c r="J1185" s="95"/>
      <c r="K1185" s="96"/>
      <c r="L1185" s="95"/>
      <c r="M1185" s="97"/>
    </row>
    <row r="1186" spans="2:13" s="18" customFormat="1" ht="20.100000000000001" customHeight="1" x14ac:dyDescent="0.2">
      <c r="B1186" s="88"/>
      <c r="C1186" s="89"/>
      <c r="D1186" s="89"/>
      <c r="E1186" s="90"/>
      <c r="F1186" s="49"/>
      <c r="G1186" s="103"/>
      <c r="H1186" s="104"/>
      <c r="I1186" s="94"/>
      <c r="J1186" s="95"/>
      <c r="K1186" s="96"/>
      <c r="L1186" s="95"/>
      <c r="M1186" s="97"/>
    </row>
    <row r="1187" spans="2:13" s="18" customFormat="1" ht="20.100000000000001" customHeight="1" x14ac:dyDescent="0.2">
      <c r="B1187" s="88"/>
      <c r="C1187" s="89"/>
      <c r="D1187" s="89"/>
      <c r="E1187" s="90"/>
      <c r="F1187" s="105"/>
      <c r="G1187" s="92"/>
      <c r="H1187" s="93"/>
      <c r="I1187" s="94"/>
      <c r="J1187" s="95"/>
      <c r="K1187" s="96"/>
      <c r="L1187" s="95"/>
      <c r="M1187" s="97"/>
    </row>
    <row r="1188" spans="2:13" s="18" customFormat="1" ht="20.100000000000001" customHeight="1" x14ac:dyDescent="0.2">
      <c r="B1188" s="88"/>
      <c r="C1188" s="89"/>
      <c r="D1188" s="89"/>
      <c r="E1188" s="90"/>
      <c r="F1188" s="132" t="s">
        <v>478</v>
      </c>
      <c r="G1188" s="367"/>
      <c r="H1188" s="388"/>
      <c r="I1188" s="369"/>
      <c r="J1188" s="389"/>
      <c r="K1188" s="371">
        <f>K1168</f>
        <v>26518468.460000001</v>
      </c>
      <c r="L1188" s="389"/>
      <c r="M1188" s="134"/>
    </row>
    <row r="1189" spans="2:13" s="18" customFormat="1" ht="20.100000000000001" customHeight="1" thickBot="1" x14ac:dyDescent="0.25">
      <c r="B1189" s="88"/>
      <c r="C1189" s="89"/>
      <c r="D1189" s="89"/>
      <c r="E1189" s="90"/>
      <c r="F1189" s="53"/>
      <c r="G1189" s="92"/>
      <c r="H1189" s="93"/>
      <c r="I1189" s="94"/>
      <c r="J1189" s="95"/>
      <c r="K1189" s="96"/>
      <c r="L1189" s="95"/>
      <c r="M1189" s="134"/>
    </row>
    <row r="1190" spans="2:13" s="18" customFormat="1" ht="20.100000000000001" customHeight="1" thickBot="1" x14ac:dyDescent="0.25">
      <c r="B1190" s="88"/>
      <c r="C1190" s="89"/>
      <c r="D1190" s="89"/>
      <c r="E1190" s="114"/>
      <c r="F1190" s="190" t="s">
        <v>479</v>
      </c>
      <c r="G1190" s="191"/>
      <c r="H1190" s="390"/>
      <c r="I1190" s="382"/>
      <c r="J1190" s="381"/>
      <c r="K1190" s="383">
        <f>K1188</f>
        <v>26518468.460000001</v>
      </c>
      <c r="L1190" s="381"/>
      <c r="M1190" s="134"/>
    </row>
    <row r="1191" spans="2:13" s="165" customFormat="1" ht="20.100000000000001" customHeight="1" thickBot="1" x14ac:dyDescent="0.25">
      <c r="B1191" s="158"/>
      <c r="C1191" s="160"/>
      <c r="D1191" s="160"/>
      <c r="E1191" s="288"/>
      <c r="F1191" s="365"/>
      <c r="G1191" s="92"/>
      <c r="H1191" s="209"/>
      <c r="I1191" s="94"/>
      <c r="J1191" s="163"/>
      <c r="K1191" s="391"/>
      <c r="L1191" s="227"/>
      <c r="M1191" s="164"/>
    </row>
    <row r="1192" spans="2:13" s="18" customFormat="1" ht="20.100000000000001" customHeight="1" thickBot="1" x14ac:dyDescent="0.25">
      <c r="B1192" s="118"/>
      <c r="C1192" s="119"/>
      <c r="D1192" s="119"/>
      <c r="E1192" s="120"/>
      <c r="F1192" s="392" t="s">
        <v>480</v>
      </c>
      <c r="G1192" s="393">
        <f t="shared" ref="G1192:L1192" si="74">G251+G444+G608+G976+G1142+G1190</f>
        <v>378633400</v>
      </c>
      <c r="H1192" s="394">
        <f t="shared" si="74"/>
        <v>0</v>
      </c>
      <c r="I1192" s="395">
        <f t="shared" si="74"/>
        <v>220043084.69</v>
      </c>
      <c r="J1192" s="395">
        <f t="shared" si="74"/>
        <v>0</v>
      </c>
      <c r="K1192" s="396">
        <f>K251+K444+K608+K976+K1142+K1190</f>
        <v>407437687.20999998</v>
      </c>
      <c r="L1192" s="397">
        <f t="shared" si="74"/>
        <v>1791348.8</v>
      </c>
      <c r="M1192" s="141"/>
    </row>
  </sheetData>
  <mergeCells count="66">
    <mergeCell ref="B1092:G1092"/>
    <mergeCell ref="H1092:M1092"/>
    <mergeCell ref="M1096:M1103"/>
    <mergeCell ref="B1144:G1144"/>
    <mergeCell ref="H1144:M1144"/>
    <mergeCell ref="M1148:M1155"/>
    <mergeCell ref="B986:G986"/>
    <mergeCell ref="H986:M986"/>
    <mergeCell ref="M990:M997"/>
    <mergeCell ref="B1039:G1039"/>
    <mergeCell ref="H1039:M1039"/>
    <mergeCell ref="M1043:M1050"/>
    <mergeCell ref="B883:G883"/>
    <mergeCell ref="H883:M883"/>
    <mergeCell ref="M887:M894"/>
    <mergeCell ref="B935:G935"/>
    <mergeCell ref="H935:M935"/>
    <mergeCell ref="M939:M946"/>
    <mergeCell ref="B781:G781"/>
    <mergeCell ref="H781:M781"/>
    <mergeCell ref="M785:M792"/>
    <mergeCell ref="B832:G832"/>
    <mergeCell ref="H832:M832"/>
    <mergeCell ref="M836:M843"/>
    <mergeCell ref="B676:G676"/>
    <mergeCell ref="H676:M676"/>
    <mergeCell ref="M680:M687"/>
    <mergeCell ref="B728:G728"/>
    <mergeCell ref="H728:M728"/>
    <mergeCell ref="M732:M739"/>
    <mergeCell ref="B572:G572"/>
    <mergeCell ref="H572:M572"/>
    <mergeCell ref="M576:M583"/>
    <mergeCell ref="B624:G624"/>
    <mergeCell ref="H624:M624"/>
    <mergeCell ref="M628:M635"/>
    <mergeCell ref="B465:G465"/>
    <mergeCell ref="H465:M465"/>
    <mergeCell ref="M469:M476"/>
    <mergeCell ref="B516:G516"/>
    <mergeCell ref="H516:M516"/>
    <mergeCell ref="M520:M527"/>
    <mergeCell ref="B359:G359"/>
    <mergeCell ref="H359:M359"/>
    <mergeCell ref="M363:M370"/>
    <mergeCell ref="B413:G413"/>
    <mergeCell ref="H413:M413"/>
    <mergeCell ref="M417:M424"/>
    <mergeCell ref="B253:G253"/>
    <mergeCell ref="H253:M253"/>
    <mergeCell ref="M257:M264"/>
    <mergeCell ref="B304:G304"/>
    <mergeCell ref="H304:M304"/>
    <mergeCell ref="M308:M315"/>
    <mergeCell ref="B153:G153"/>
    <mergeCell ref="H153:M153"/>
    <mergeCell ref="M157:M164"/>
    <mergeCell ref="B204:G204"/>
    <mergeCell ref="H204:M204"/>
    <mergeCell ref="M208:M215"/>
    <mergeCell ref="B51:G51"/>
    <mergeCell ref="H51:M51"/>
    <mergeCell ref="M55:M62"/>
    <mergeCell ref="B103:G103"/>
    <mergeCell ref="H103:M103"/>
    <mergeCell ref="M107:M114"/>
  </mergeCells>
  <pageMargins left="0.37" right="0.19685039370078741" top="0" bottom="0.19685039370078741" header="0.51181102362204722" footer="0.51181102362204722"/>
  <pageSetup paperSize="9" scale="85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Rec. Fonct.2010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2020-07-06T11:30:20Z</dcterms:created>
  <dcterms:modified xsi:type="dcterms:W3CDTF">2020-07-06T11:37:46Z</dcterms:modified>
</cp:coreProperties>
</file>